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1955" windowHeight="6450" tabRatio="656" activeTab="0"/>
  </bookViews>
  <sheets>
    <sheet name="Dochody" sheetId="1" r:id="rId1"/>
    <sheet name="Wydatki" sheetId="2" r:id="rId2"/>
    <sheet name="Dochody zlecone" sheetId="3" r:id="rId3"/>
    <sheet name="Wydatki zlecone" sheetId="4" r:id="rId4"/>
    <sheet name="Dochody celowe zd.własne" sheetId="5" r:id="rId5"/>
    <sheet name="Wydatki celowe zd.własne" sheetId="6" r:id="rId6"/>
    <sheet name="Dochody w drodze porozum." sheetId="7" r:id="rId7"/>
    <sheet name="Wydatki w drodze porozum." sheetId="8" r:id="rId8"/>
  </sheets>
  <definedNames>
    <definedName name="_xlnm.Print_Area" localSheetId="4">'Dochody celowe zd.własne'!$A:$IV</definedName>
    <definedName name="_xlnm.Print_Area" localSheetId="6">'Dochody w drodze porozum.'!$A:$IV</definedName>
  </definedNames>
  <calcPr fullCalcOnLoad="1"/>
</workbook>
</file>

<file path=xl/sharedStrings.xml><?xml version="1.0" encoding="utf-8"?>
<sst xmlns="http://schemas.openxmlformats.org/spreadsheetml/2006/main" count="938" uniqueCount="312">
  <si>
    <t>Dział</t>
  </si>
  <si>
    <t>Rozdział</t>
  </si>
  <si>
    <t>§</t>
  </si>
  <si>
    <t>Nazwa</t>
  </si>
  <si>
    <t>-</t>
  </si>
  <si>
    <t>Wynagrodzenia osobowe pracowników</t>
  </si>
  <si>
    <t>Dodatkowe wynagrodzenie roczne</t>
  </si>
  <si>
    <t>Stypendia różne</t>
  </si>
  <si>
    <t>Różne opłaty i składki</t>
  </si>
  <si>
    <t>Składki na Fundusz Pracy</t>
  </si>
  <si>
    <t>Składki na ubezpieczenia społeczne</t>
  </si>
  <si>
    <t>Podróże służbowe krajowe</t>
  </si>
  <si>
    <t>Odpisy na zakładowy fundusz świadczeń socjalnych</t>
  </si>
  <si>
    <t>Wpływy z usług</t>
  </si>
  <si>
    <t>Razem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</si>
  <si>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</si>
  <si>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</si>
  <si>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</si>
  <si>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</si>
  <si>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</si>
  <si>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</si>
  <si>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</si>
  <si>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GOSPODARKA KOMUNALNA I OCHRONA ŚRODOWISKA</t>
  </si>
  <si>
    <t>KULTURA I OCHRONA DZIEDZICTWA NARODOWEGO</t>
  </si>
  <si>
    <t>010</t>
  </si>
  <si>
    <t>ROLNICTWO I ŁOWIECTWO</t>
  </si>
  <si>
    <t>TRANSPORT I ŁĄCZNOŚĆ</t>
  </si>
  <si>
    <t>TURYSTYKA</t>
  </si>
  <si>
    <t>DZIAŁALNOŚĆ USŁUGOWA</t>
  </si>
  <si>
    <t>OBSŁUGA DŁUGU PUBLICZNEGO</t>
  </si>
  <si>
    <t>OCHRONA ZDROWIA</t>
  </si>
  <si>
    <t>EDUKACYJNA OPIEKA WYCHOWAWCZA</t>
  </si>
  <si>
    <t>KULTURA FIZYCZNA I SPORT</t>
  </si>
  <si>
    <t>Zakup materiałów i wyposażenia</t>
  </si>
  <si>
    <t>Zakup energii</t>
  </si>
  <si>
    <t>Zakup usług remontowych</t>
  </si>
  <si>
    <t>Zakup usług pozostałych</t>
  </si>
  <si>
    <t>Podatek od nieruchomości</t>
  </si>
  <si>
    <t>Pozostała działalność</t>
  </si>
  <si>
    <t>Gospodarka gruntami i nieruchomościami</t>
  </si>
  <si>
    <t>Wpływy z opłat za zarząd, użytkowanie i użytkowanie wieczyste nieruchomości</t>
  </si>
  <si>
    <t>Wpłaty z tytułu odpłatnego nabycia prawa własności nieruchomości</t>
  </si>
  <si>
    <t>Dotacje celowe otrzymane z budżtu państwa na realizację zadań bieżących z zakresu administracji rządowej oraz innych zadań zleconych gminie (związkom gmin) ustawami</t>
  </si>
  <si>
    <t>Urzędy wojewódzkie</t>
  </si>
  <si>
    <t>Dotacje celowe otrzymane z powiatu na zadania bieżące realizowane na podstawie porozumień (umów) między jednostkami samorządu terytorialnego</t>
  </si>
  <si>
    <t>Wpływy z różnych opłat</t>
  </si>
  <si>
    <t>Wpływy z opłat za zezwolenia na sprzedaż alkoholu</t>
  </si>
  <si>
    <t>Urzędy naczelnych organów władzy państwowej, kontroli i ochrony prawa</t>
  </si>
  <si>
    <t>754</t>
  </si>
  <si>
    <t>75416</t>
  </si>
  <si>
    <t>Straż Miejska</t>
  </si>
  <si>
    <t>Grzywny, mandaty i inne kary pieniężne od ludności</t>
  </si>
  <si>
    <t>Podatek od środków transportowych</t>
  </si>
  <si>
    <t xml:space="preserve">Odsetki od nieterminowych wpłat z tytułu podatków i opłat </t>
  </si>
  <si>
    <t>Podatek rolny</t>
  </si>
  <si>
    <t>Podatek od spadków i darowizn</t>
  </si>
  <si>
    <t xml:space="preserve">Wpływy z opłaty targowej </t>
  </si>
  <si>
    <t>Podatek od posiadania psów</t>
  </si>
  <si>
    <t>Wpływy z opłaty administracyjnej za czynności urzędowe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</si>
  <si>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</si>
  <si>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</si>
  <si>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</si>
  <si>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</si>
  <si>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Część oświatowa subwencji ogółnej dla jednostek samorządu terytorialnego</t>
  </si>
  <si>
    <t>Subwencje ogólne z budżetu państwa</t>
  </si>
  <si>
    <t>Szkoły podstawowe</t>
  </si>
  <si>
    <t>Gimnazja</t>
  </si>
  <si>
    <t>Zespoły ekonomiczno-administracyjne szkół</t>
  </si>
  <si>
    <t>Dodatki mieszkaniowe</t>
  </si>
  <si>
    <t>Zasiłki rodzinne, pielęgnacyjne i wychowawcze</t>
  </si>
  <si>
    <t>Ośrodki pomocy społecznej</t>
  </si>
  <si>
    <t>854</t>
  </si>
  <si>
    <t>Oświetlenie ulic, placów i dróg</t>
  </si>
  <si>
    <t>600</t>
  </si>
  <si>
    <t>60016</t>
  </si>
  <si>
    <t>Drogi publiczne gminne</t>
  </si>
  <si>
    <t>4270</t>
  </si>
  <si>
    <t>Wydatki inwestycyjne jednostek budżetowych</t>
  </si>
  <si>
    <t>630</t>
  </si>
  <si>
    <t>63095</t>
  </si>
  <si>
    <t>4010</t>
  </si>
  <si>
    <t>4040</t>
  </si>
  <si>
    <t>3020</t>
  </si>
  <si>
    <t>Nagrody i wydatki osobowe nie zaliczone do wynagrodzeń</t>
  </si>
  <si>
    <t>4210</t>
  </si>
  <si>
    <t>4260</t>
  </si>
  <si>
    <t>4110</t>
  </si>
  <si>
    <t>4120</t>
  </si>
  <si>
    <t>4440</t>
  </si>
  <si>
    <t>700</t>
  </si>
  <si>
    <t>70004</t>
  </si>
  <si>
    <t>70005</t>
  </si>
  <si>
    <t>6060</t>
  </si>
  <si>
    <t>Wydatki na zakupy inwestycyjne jednostek budżetowych</t>
  </si>
  <si>
    <t>70095</t>
  </si>
  <si>
    <t>3030</t>
  </si>
  <si>
    <t>Różne wydatki na rzecz osób fizycznych</t>
  </si>
  <si>
    <t>710</t>
  </si>
  <si>
    <t>71013</t>
  </si>
  <si>
    <t>750</t>
  </si>
  <si>
    <t>75011</t>
  </si>
  <si>
    <t>75022</t>
  </si>
  <si>
    <t>4410</t>
  </si>
  <si>
    <t>75023</t>
  </si>
  <si>
    <t>4280</t>
  </si>
  <si>
    <t>Zakup usług zdrowotnych</t>
  </si>
  <si>
    <t>4430</t>
  </si>
  <si>
    <t>75095</t>
  </si>
  <si>
    <t>751</t>
  </si>
  <si>
    <t xml:space="preserve">URZĘDY NACZELNYCH ORGANÓW WŁADZY PAŃSTWOWEJ, KONTROLI I OCHRONY PRAWA ORAZ SĄDOWNICTWA </t>
  </si>
  <si>
    <t>75101</t>
  </si>
  <si>
    <t>757</t>
  </si>
  <si>
    <t>75702</t>
  </si>
  <si>
    <t>801</t>
  </si>
  <si>
    <t>80101</t>
  </si>
  <si>
    <t>3250</t>
  </si>
  <si>
    <t>4240</t>
  </si>
  <si>
    <t>Zakup pomocy naukowych, dydaktycznych i książek</t>
  </si>
  <si>
    <t>80110</t>
  </si>
  <si>
    <t>80114</t>
  </si>
  <si>
    <t>851</t>
  </si>
  <si>
    <t>3110</t>
  </si>
  <si>
    <t>Świadczenia społeczne</t>
  </si>
  <si>
    <t>85401</t>
  </si>
  <si>
    <t>Świetlice szkolne</t>
  </si>
  <si>
    <t>85495</t>
  </si>
  <si>
    <t>4300</t>
  </si>
  <si>
    <t>900</t>
  </si>
  <si>
    <t>2510</t>
  </si>
  <si>
    <t>Dotacja podmiotowa z budżetu dla zakładu budżetowego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</si>
  <si>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</si>
  <si>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</si>
  <si>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</si>
  <si>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</si>
  <si>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</si>
  <si>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</si>
  <si>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</si>
  <si>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92120</t>
  </si>
  <si>
    <t>Ochrona i konserwacja zabytków</t>
  </si>
  <si>
    <t>92116</t>
  </si>
  <si>
    <t>Biblioteki</t>
  </si>
  <si>
    <t>2550</t>
  </si>
  <si>
    <t>Dotacja podmiotowa z budżetu dla instytucji kultury</t>
  </si>
  <si>
    <t>92195</t>
  </si>
  <si>
    <t>926</t>
  </si>
  <si>
    <t>92695</t>
  </si>
  <si>
    <t>Zespoły ekonomiczno - administracyjne szkół</t>
  </si>
  <si>
    <t>85154</t>
  </si>
  <si>
    <t>8070</t>
  </si>
  <si>
    <t>Odsetki i dyskonto od krajowych skarbowych papierów wartościowych oraz pożyczek i kredytów</t>
  </si>
  <si>
    <t>Podatek od czynności cywilnoprawnych</t>
  </si>
  <si>
    <t>Dotacje celowe otrzymane z budżetu państwa na realizację zadań bieżących z zakresu administracji rządowej oraz innych zadań zleconych gminie (związkom gmin) ustawami</t>
  </si>
  <si>
    <t>4130</t>
  </si>
  <si>
    <t>Obsługa papierów wartościowych, kredytów i pożyczek jednostek samorządu terytorialnego</t>
  </si>
  <si>
    <t>90002</t>
  </si>
  <si>
    <t>Gospodarka odpadami</t>
  </si>
  <si>
    <t>Przedszkola</t>
  </si>
  <si>
    <t>Wpływy z innych opłat stanowiących dochody jednostek samorządu terytorialnego na podstawie ustaw</t>
  </si>
  <si>
    <t>Wpłaty gmin na rzecz izb rolniczych w wysokości 2% uzyskanych wpływów z podatku rolnego</t>
  </si>
  <si>
    <t>Różne jednostki obsługi gospodarki mieszkaniowej</t>
  </si>
  <si>
    <t>Dokształcanie i doskonalenie nauczycieli</t>
  </si>
  <si>
    <t>Zasiłki i pomoc w naturze oraz składki na ubezpieczenia społeczne</t>
  </si>
  <si>
    <t>2850</t>
  </si>
  <si>
    <t>Składki na ubezpieczenie zdrowotne opłacane za osoby pobierające niektóre świadczenia z pomocy społecznej</t>
  </si>
  <si>
    <t>Wpływy z tytułu przekształcenia prawa użytkowania wieczystego przysługującego osobom fizycznym w prawo własności</t>
  </si>
  <si>
    <t>Wpływy z podatku dochodowego od osób fizycznych</t>
  </si>
  <si>
    <t>Podatek od działalności gospodarczej osób fizycznych, opłacany w formie karty podatkowej</t>
  </si>
  <si>
    <t>01030</t>
  </si>
  <si>
    <t>Izby rolnicze</t>
  </si>
  <si>
    <t>Plany zagospodarowania przestrzennego</t>
  </si>
  <si>
    <t>Skladki na ubezpieczenia zdrowotne</t>
  </si>
  <si>
    <t xml:space="preserve">Składki na ubezpieczenie zdrowotne </t>
  </si>
  <si>
    <t>Cmentarze</t>
  </si>
  <si>
    <t>2320</t>
  </si>
  <si>
    <t>Dotacje celowe przekazane dla powiatu na zadania bieżące realizowane na podstawie porozumień (umów) między jednostkami samorzadu terytorialnego</t>
  </si>
  <si>
    <t>Prace geodezyjne i kartograficzne (nieinwestycyjne)</t>
  </si>
  <si>
    <t>Rady gmin (miast i miast na prawach powiatu)</t>
  </si>
  <si>
    <t>Urzędy gmin (miast i miast na prawach powiatu)</t>
  </si>
  <si>
    <t>Wpływy z różnych rozliczeń</t>
  </si>
  <si>
    <t>Dochody z najmu i dzierżawy składników majątkowych Skarbu Państwa, jednostek samorządu terytorialnego lub innych jednostek zaliczanych do sektora finansów publicznych oraz umów o podobnym charakterze</t>
  </si>
  <si>
    <t>Wpływy z różnych dochodów</t>
  </si>
  <si>
    <t>Różne rozliczenia finansowe</t>
  </si>
  <si>
    <t>6010</t>
  </si>
  <si>
    <t>Wydatki na zakup i objęcie akcji oraz wniesienie wkładów do spółek prawa handlowego</t>
  </si>
  <si>
    <t>Rozliczenia z tytułu poręczeń i gwarancji udzielanych przez Skarb Państwa lub jednostkę samorządu terytorialnego</t>
  </si>
  <si>
    <t>Cmentarz komunalny w Nowej Chełmży</t>
  </si>
  <si>
    <t>Przedszkole Nr 1</t>
  </si>
  <si>
    <t>Przedszkole Nr 2</t>
  </si>
  <si>
    <t>Prowadzenie i utrzymanie szaletów miejskich wraz z targowiskiem miejskim</t>
  </si>
  <si>
    <t>Inwestycje noworozpoczynane</t>
  </si>
  <si>
    <t>Gospodarka ściekowa i ochrona wód</t>
  </si>
  <si>
    <t>80132</t>
  </si>
  <si>
    <t>Szkoły artystyczne</t>
  </si>
  <si>
    <t>4810</t>
  </si>
  <si>
    <t>Rezerwy</t>
  </si>
  <si>
    <t>Rezerwy ogólne i celowe</t>
  </si>
  <si>
    <t>01008</t>
  </si>
  <si>
    <t>Melioracje wodne</t>
  </si>
  <si>
    <t>Otrzymane spadki, zapisy i darowizny w postaci pieniężnej</t>
  </si>
  <si>
    <t xml:space="preserve"> Wystrój świąteczny</t>
  </si>
  <si>
    <t>2650</t>
  </si>
  <si>
    <t>Dotacja przedmiotowa z budżetu dla zakładu budżetowego</t>
  </si>
  <si>
    <t>Dotacje celowe przekazane gminie lub miastu stołecznemu Warszawie na inwestycje i zakupy inwestycyjne realizowane na podstawie porozumień (umów) między jednostkami samorządu terytorialnego</t>
  </si>
  <si>
    <t>Dochody budżetowe na 2004 rok</t>
  </si>
  <si>
    <t>Wydatki budżetowe na 2004 rok</t>
  </si>
  <si>
    <t>Dochody zlecone na 2004 rok</t>
  </si>
  <si>
    <t>Wydatki zlecone na 2004 rok</t>
  </si>
  <si>
    <t>Dochody związane z realizacją zadań w drodze porozumień między jednostkami samorządu terytorialnego na 2004 rok</t>
  </si>
  <si>
    <t>Wydatki związane z realizacją zadań w drodze porozumień między jednostkami samorządu terytorialnego na 2004 rok</t>
  </si>
  <si>
    <t>8020</t>
  </si>
  <si>
    <t xml:space="preserve">Wypłaty z tytułu gwarancji i  poręczeń </t>
  </si>
  <si>
    <t>2020</t>
  </si>
  <si>
    <t>Dotacje celowe otrzymane z budżetu państwa na zadania bieżace realizowane przez gminę na podstawie porozumień z organami administracji rządowej</t>
  </si>
  <si>
    <t>Wpływy z innych lokalnych opłat pobieranych przez jednostki samorządu terytorialnego na podstawie odrębnych ustaw</t>
  </si>
  <si>
    <t>POMOC SPOŁECZNA</t>
  </si>
  <si>
    <t>0470</t>
  </si>
  <si>
    <t>0750</t>
  </si>
  <si>
    <t>0760</t>
  </si>
  <si>
    <t>0770</t>
  </si>
  <si>
    <t>6610</t>
  </si>
  <si>
    <t>2010</t>
  </si>
  <si>
    <t>0970</t>
  </si>
  <si>
    <t>0570</t>
  </si>
  <si>
    <t>0350</t>
  </si>
  <si>
    <t>0310</t>
  </si>
  <si>
    <t>0320</t>
  </si>
  <si>
    <t>0340</t>
  </si>
  <si>
    <t>0360</t>
  </si>
  <si>
    <t>0370</t>
  </si>
  <si>
    <t>0430</t>
  </si>
  <si>
    <t>0450</t>
  </si>
  <si>
    <t>0500</t>
  </si>
  <si>
    <t>0910</t>
  </si>
  <si>
    <t>0410</t>
  </si>
  <si>
    <t>0480</t>
  </si>
  <si>
    <t>0490</t>
  </si>
  <si>
    <t>0690</t>
  </si>
  <si>
    <t>0010</t>
  </si>
  <si>
    <t>0020</t>
  </si>
  <si>
    <t>2920</t>
  </si>
  <si>
    <t>0830</t>
  </si>
  <si>
    <t>0960</t>
  </si>
  <si>
    <t>Pobór podatków, opłat i nieopodatkowanych należności budżetowych</t>
  </si>
  <si>
    <t>DOCHODY OD OSÓB PRAWNYCH, OD OSÓB FIZYCZNYCH I OD INNYCH JEDNOSTEK NIEPOSIADAJĄCYCH OSOBOWOŚCI PRAWNEJ</t>
  </si>
  <si>
    <t>Wpływy z podatku rolnego, podatku leśnego, podatku od czynności cywilnoprawnych, podatku od spadków i darowizn oraz podatków i opłat lokalnych</t>
  </si>
  <si>
    <t>Kanalizacja 3-go Maja</t>
  </si>
  <si>
    <t>Targowisko Miejskie</t>
  </si>
  <si>
    <t>Budowa kolektora A i D</t>
  </si>
  <si>
    <t>Część równoważąca subwencji ogólnej dla gmin</t>
  </si>
  <si>
    <t>Część wyrównawcza subwencji ogółnej dla gmin</t>
  </si>
  <si>
    <t>2630</t>
  </si>
  <si>
    <t>Dotacja przedmiotowa z budżetu dla jednostek nie zaliczanych do sektora finansów publicznych</t>
  </si>
  <si>
    <t>85214</t>
  </si>
  <si>
    <t>85216</t>
  </si>
  <si>
    <t>85219</t>
  </si>
  <si>
    <t xml:space="preserve">Dotacje celowe otrzymane z budżetu państwa na zadania bieżące realizowane przez gminę na podstawie  porozumienia z organami administracji rządowej </t>
  </si>
  <si>
    <t>Wpływy różnych dochodów</t>
  </si>
  <si>
    <t>Przeciwdziałanie alkoholizmowi</t>
  </si>
  <si>
    <t>Sieć wodociągowa Groszkowskiego</t>
  </si>
  <si>
    <t>Sieć wodociągowa Depczyńskiego, Dorawy</t>
  </si>
  <si>
    <t>Sieć wodociągowa Zagrodzkiego</t>
  </si>
  <si>
    <t>Inwestycje kontynuowane</t>
  </si>
  <si>
    <t>2440</t>
  </si>
  <si>
    <t>Dotacje otrzymane z funduszy celowych na realizację zadań bieżących jednostek sektora finansów publicznych</t>
  </si>
  <si>
    <t>Odwodnienie ul. Prusa - Kochanowskiego</t>
  </si>
  <si>
    <t>6059</t>
  </si>
  <si>
    <t>6299</t>
  </si>
  <si>
    <t xml:space="preserve">Środki na dofinansowanie własnych inwetsycji gmin (związków gmin), powiatów (związków powiatów), samorzadów województw, pozyskane z innych źródeł </t>
  </si>
  <si>
    <t>852</t>
  </si>
  <si>
    <t>2570</t>
  </si>
  <si>
    <t xml:space="preserve">Dotacja podmiotowa z budżetu otrzymana przez pozostałe jednostki sektora finansów publicznych </t>
  </si>
  <si>
    <t xml:space="preserve">Wydatki inwestycyjne jednostek budżetowych - współfinansowanie programów i projektów realizowanych ze środków z funduszy strukturalnych lub Funduszu Spójności </t>
  </si>
  <si>
    <t xml:space="preserve">Modernizacja ulicy Dworcowej </t>
  </si>
  <si>
    <t>Sieć wodociągowa rozdzielcza w Chełmży w ulicach: Turystycznej, Spacerowej, Kościuszki, Rekreacyjnej, Pensjonatowej, zasilanie plaży, Letniskowej, Widokowej, Wczasowej</t>
  </si>
  <si>
    <t>6310</t>
  </si>
  <si>
    <t>Dotacje celowe przekazane z budżetu państwa na inwestycje i zakupy inwestycyjne z zakresu administracji rządowej oraz innych zadań zleconych gminom ustawami</t>
  </si>
  <si>
    <t>Świadczenia rodzinne oraz składki na ubezpieczenia emerytalne i rentowe z ubezpieczenia społecznego</t>
  </si>
  <si>
    <t xml:space="preserve">Świadczenia społeczne </t>
  </si>
  <si>
    <t>Wybory do Parlamentu Europejskiego</t>
  </si>
  <si>
    <t xml:space="preserve"> </t>
  </si>
  <si>
    <t>4140</t>
  </si>
  <si>
    <t xml:space="preserve">Wpłaty na Państwowy Fundusz Rehabilitacji Osób Niepełnosprawnych </t>
  </si>
  <si>
    <t>2030</t>
  </si>
  <si>
    <t>Dotacje celowe otrzymane z budżetu państwa na realizację własnych zadań bieżących gmin (związków gmin)</t>
  </si>
  <si>
    <t xml:space="preserve">Szkoły podstawowe </t>
  </si>
  <si>
    <t>Część rekompensująca subwencji ogółnej dla gmin</t>
  </si>
  <si>
    <t>Dochody celowe na zadania własne na 2004 rok</t>
  </si>
  <si>
    <t>Wydatki celowe na zadania własne na 2004 rok</t>
  </si>
  <si>
    <t>Wykonanie</t>
  </si>
  <si>
    <t>Plan</t>
  </si>
  <si>
    <t>0920</t>
  </si>
  <si>
    <t>Pozostałe odsetki</t>
  </si>
  <si>
    <t xml:space="preserve">Otrzymane spadki, zapisy i darowizny w postaci pieniężnej </t>
  </si>
  <si>
    <t>0590</t>
  </si>
  <si>
    <t>Wpływy z opłat za koncesje i licencje</t>
  </si>
  <si>
    <t xml:space="preserve">Pozostałe odsetki </t>
  </si>
  <si>
    <t xml:space="preserve">Różne rozliczenia finansowe </t>
  </si>
  <si>
    <t>Wpływy i wydatki związane z gromadzeniem środków z opłat produktowych</t>
  </si>
  <si>
    <t>0400</t>
  </si>
  <si>
    <t>Wpływy z opłaty produktowej</t>
  </si>
  <si>
    <t xml:space="preserve">Plan </t>
  </si>
  <si>
    <t xml:space="preserve">Wykonanie </t>
  </si>
  <si>
    <t>% wyk.</t>
  </si>
  <si>
    <t>za okres od 01.01.2004r.do 30.06.2004r.</t>
  </si>
  <si>
    <t>Załącznik Nr 2                                               do sprawozdania                                                             za I półrocze 2004 roku</t>
  </si>
  <si>
    <t>Załącznik Nr 1                                               do sprawozdania                                                             za I półrocze 2004 roku</t>
  </si>
  <si>
    <t>Załącznik Nr 3                                               do sprawozdania                                                             za I półrocze 2004 roku</t>
  </si>
  <si>
    <t>Załącznik Nr 4                                               do sprawozdania                                                             za I półrocze 2004 roku</t>
  </si>
  <si>
    <t>Załącznik Nr 5                                               do sprawozdania                                                             za I półrocze 2004 roku</t>
  </si>
  <si>
    <t>Załącznik Nr 6                                               do sprawozdania                                                             za I półrocze 2004 roku</t>
  </si>
  <si>
    <t>Załącznik Nr 7                                               do sprawozdania                                                             za I półrocze 2004 roku</t>
  </si>
  <si>
    <t>Załącznik Nr 8                                               do sprawozdania                                                             za I półrocze 2004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</si>
</sst>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31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6"/>
      <name val="Bookman Old Style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i/>
      <sz val="14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2"/>
      <name val="Arial"/>
      <family val="2"/>
    </font>
    <font>
      <sz val="11"/>
      <name val="Arial CE"/>
      <family val="2"/>
    </font>
    <font>
      <b/>
      <sz val="11"/>
      <color indexed="18"/>
      <name val="Arial CE"/>
      <family val="2"/>
    </font>
    <font>
      <b/>
      <i/>
      <sz val="16"/>
      <color indexed="8"/>
      <name val="Bookman Old Style"/>
      <family val="1"/>
    </font>
    <font>
      <b/>
      <sz val="12"/>
      <color indexed="18"/>
      <name val="Arial CE"/>
      <family val="2"/>
    </font>
    <font>
      <b/>
      <i/>
      <sz val="11"/>
      <name val="Arial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6"/>
      <name val="Arial CE"/>
      <family val="2"/>
    </font>
    <font>
      <b/>
      <i/>
      <sz val="11"/>
      <name val="Arial CE"/>
      <family val="2"/>
    </font>
    <font>
      <b/>
      <i/>
      <sz val="16"/>
      <name val="Arial CE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2" fillId="0" borderId="2" xfId="0" applyFont="1" applyFill="1" applyBorder="1" applyAlignment="1" applyProtection="1">
      <alignment horizontal="center" vertical="center" wrapText="1" shrinkToFit="1"/>
      <protection/>
    </xf>
    <xf numFmtId="49" fontId="2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0" fontId="0" fillId="0" borderId="0" xfId="19" applyNumberFormat="1" applyFont="1" applyAlignment="1">
      <alignment vertical="top" wrapText="1"/>
    </xf>
    <xf numFmtId="10" fontId="3" fillId="0" borderId="0" xfId="19" applyNumberFormat="1" applyFont="1" applyAlignment="1">
      <alignment horizontal="center" vertical="center" wrapText="1"/>
    </xf>
    <xf numFmtId="10" fontId="3" fillId="0" borderId="0" xfId="19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0" fontId="2" fillId="0" borderId="0" xfId="19" applyNumberFormat="1" applyFont="1" applyFill="1" applyBorder="1" applyAlignment="1">
      <alignment horizontal="center" vertical="center"/>
    </xf>
    <xf numFmtId="10" fontId="0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top" wrapText="1"/>
    </xf>
    <xf numFmtId="43" fontId="23" fillId="0" borderId="0" xfId="15" applyFont="1" applyAlignment="1">
      <alignment vertical="center" wrapText="1"/>
    </xf>
    <xf numFmtId="43" fontId="3" fillId="0" borderId="0" xfId="15" applyFont="1" applyAlignment="1">
      <alignment horizontal="center" vertical="center" wrapText="1"/>
    </xf>
    <xf numFmtId="43" fontId="2" fillId="0" borderId="0" xfId="15" applyFont="1" applyAlignment="1">
      <alignment vertical="top" wrapText="1"/>
    </xf>
    <xf numFmtId="43" fontId="18" fillId="0" borderId="0" xfId="15" applyFont="1" applyFill="1" applyAlignment="1">
      <alignment vertical="top" wrapText="1"/>
    </xf>
    <xf numFmtId="43" fontId="2" fillId="0" borderId="1" xfId="15" applyFont="1" applyFill="1" applyBorder="1" applyAlignment="1">
      <alignment horizontal="center" vertical="center" wrapText="1"/>
    </xf>
    <xf numFmtId="43" fontId="2" fillId="0" borderId="2" xfId="15" applyFont="1" applyFill="1" applyBorder="1" applyAlignment="1">
      <alignment horizontal="center" vertical="center" wrapText="1"/>
    </xf>
    <xf numFmtId="43" fontId="0" fillId="0" borderId="3" xfId="15" applyFont="1" applyFill="1" applyBorder="1" applyAlignment="1">
      <alignment vertical="center" wrapText="1"/>
    </xf>
    <xf numFmtId="43" fontId="0" fillId="0" borderId="4" xfId="15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vertical="center" wrapText="1"/>
    </xf>
    <xf numFmtId="43" fontId="2" fillId="0" borderId="3" xfId="15" applyFont="1" applyFill="1" applyBorder="1" applyAlignment="1">
      <alignment vertical="center" wrapText="1"/>
    </xf>
    <xf numFmtId="43" fontId="2" fillId="0" borderId="4" xfId="15" applyFont="1" applyFill="1" applyBorder="1" applyAlignment="1">
      <alignment horizontal="center" vertical="center" wrapText="1"/>
    </xf>
    <xf numFmtId="43" fontId="2" fillId="0" borderId="4" xfId="15" applyFont="1" applyFill="1" applyBorder="1" applyAlignment="1">
      <alignment vertical="center" wrapText="1"/>
    </xf>
    <xf numFmtId="43" fontId="0" fillId="0" borderId="4" xfId="15" applyFont="1" applyFill="1" applyBorder="1" applyAlignment="1">
      <alignment vertical="center" wrapText="1"/>
    </xf>
    <xf numFmtId="43" fontId="0" fillId="0" borderId="3" xfId="15" applyFont="1" applyFill="1" applyBorder="1" applyAlignment="1">
      <alignment horizontal="left" vertical="center" wrapText="1"/>
    </xf>
    <xf numFmtId="43" fontId="0" fillId="0" borderId="3" xfId="15" applyFont="1" applyFill="1" applyBorder="1" applyAlignment="1">
      <alignment horizontal="center" vertical="center" wrapText="1"/>
    </xf>
    <xf numFmtId="43" fontId="2" fillId="0" borderId="3" xfId="15" applyFont="1" applyFill="1" applyBorder="1" applyAlignment="1">
      <alignment horizontal="left" vertical="center" wrapText="1"/>
    </xf>
    <xf numFmtId="43" fontId="2" fillId="0" borderId="4" xfId="15" applyFont="1" applyFill="1" applyBorder="1" applyAlignment="1">
      <alignment horizontal="left" vertical="center" wrapText="1"/>
    </xf>
    <xf numFmtId="43" fontId="2" fillId="0" borderId="0" xfId="15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top" wrapText="1"/>
    </xf>
    <xf numFmtId="43" fontId="0" fillId="0" borderId="3" xfId="15" applyFont="1" applyFill="1" applyBorder="1" applyAlignment="1">
      <alignment vertical="center" wrapText="1" shrinkToFit="1"/>
    </xf>
    <xf numFmtId="43" fontId="0" fillId="0" borderId="4" xfId="15" applyFont="1" applyFill="1" applyBorder="1" applyAlignment="1">
      <alignment horizontal="center" vertical="center" wrapText="1" shrinkToFit="1"/>
    </xf>
    <xf numFmtId="43" fontId="0" fillId="0" borderId="4" xfId="15" applyFont="1" applyFill="1" applyBorder="1" applyAlignment="1">
      <alignment vertical="center" wrapText="1" shrinkToFit="1"/>
    </xf>
    <xf numFmtId="43" fontId="2" fillId="0" borderId="3" xfId="15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horizontal="left" vertical="center" wrapText="1"/>
    </xf>
    <xf numFmtId="49" fontId="3" fillId="0" borderId="0" xfId="15" applyNumberFormat="1" applyFont="1" applyAlignment="1">
      <alignment horizontal="center" vertical="center" wrapText="1"/>
    </xf>
    <xf numFmtId="49" fontId="2" fillId="0" borderId="2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/>
    </xf>
    <xf numFmtId="49" fontId="2" fillId="0" borderId="4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horizontal="center" vertical="center" wrapText="1" shrinkToFit="1"/>
    </xf>
    <xf numFmtId="49" fontId="13" fillId="0" borderId="4" xfId="15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4" xfId="1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" xfId="15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4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6" fillId="0" borderId="0" xfId="0" applyFont="1" applyFill="1" applyAlignment="1">
      <alignment wrapText="1"/>
    </xf>
    <xf numFmtId="43" fontId="0" fillId="0" borderId="0" xfId="15" applyFont="1" applyAlignment="1">
      <alignment vertical="top" wrapText="1"/>
    </xf>
    <xf numFmtId="43" fontId="0" fillId="0" borderId="0" xfId="15" applyFont="1" applyAlignment="1">
      <alignment horizontal="center" vertical="center" wrapText="1"/>
    </xf>
    <xf numFmtId="49" fontId="0" fillId="0" borderId="0" xfId="15" applyNumberFormat="1" applyFont="1" applyAlignment="1">
      <alignment horizontal="center" vertical="top" wrapText="1"/>
    </xf>
    <xf numFmtId="43" fontId="0" fillId="0" borderId="0" xfId="15" applyFont="1" applyAlignment="1">
      <alignment horizontal="center" vertical="top" wrapText="1"/>
    </xf>
    <xf numFmtId="43" fontId="11" fillId="3" borderId="5" xfId="15" applyFont="1" applyFill="1" applyBorder="1" applyAlignment="1">
      <alignment horizontal="center" vertical="center" wrapText="1"/>
    </xf>
    <xf numFmtId="43" fontId="24" fillId="3" borderId="6" xfId="15" applyFont="1" applyFill="1" applyBorder="1" applyAlignment="1">
      <alignment horizontal="center" vertical="center" wrapText="1"/>
    </xf>
    <xf numFmtId="49" fontId="6" fillId="3" borderId="6" xfId="15" applyNumberFormat="1" applyFont="1" applyFill="1" applyBorder="1" applyAlignment="1">
      <alignment horizontal="center" vertical="center" wrapText="1"/>
    </xf>
    <xf numFmtId="43" fontId="6" fillId="3" borderId="6" xfId="15" applyFont="1" applyFill="1" applyBorder="1" applyAlignment="1">
      <alignment horizontal="center" vertical="center" wrapText="1"/>
    </xf>
    <xf numFmtId="43" fontId="2" fillId="0" borderId="8" xfId="15" applyFont="1" applyFill="1" applyBorder="1" applyAlignment="1">
      <alignment horizontal="center" vertical="center" wrapText="1"/>
    </xf>
    <xf numFmtId="43" fontId="2" fillId="0" borderId="9" xfId="15" applyFont="1" applyFill="1" applyBorder="1" applyAlignment="1">
      <alignment horizontal="center" vertical="center" wrapText="1"/>
    </xf>
    <xf numFmtId="49" fontId="2" fillId="0" borderId="9" xfId="15" applyNumberFormat="1" applyFont="1" applyFill="1" applyBorder="1" applyAlignment="1">
      <alignment horizontal="center" vertical="center" wrapText="1"/>
    </xf>
    <xf numFmtId="49" fontId="0" fillId="0" borderId="4" xfId="15" applyNumberFormat="1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13" fillId="0" borderId="4" xfId="15" applyNumberFormat="1" applyFont="1" applyFill="1" applyBorder="1" applyAlignment="1">
      <alignment horizontal="center" vertical="center" wrapText="1"/>
    </xf>
    <xf numFmtId="49" fontId="12" fillId="0" borderId="4" xfId="1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0" fillId="0" borderId="4" xfId="15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49" fontId="30" fillId="0" borderId="4" xfId="15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 vertical="center" wrapText="1"/>
    </xf>
    <xf numFmtId="4" fontId="2" fillId="0" borderId="13" xfId="15" applyNumberFormat="1" applyFont="1" applyFill="1" applyBorder="1" applyAlignment="1">
      <alignment horizontal="right" vertical="center" wrapText="1"/>
    </xf>
    <xf numFmtId="4" fontId="0" fillId="0" borderId="14" xfId="15" applyNumberFormat="1" applyFont="1" applyFill="1" applyBorder="1" applyAlignment="1">
      <alignment horizontal="right" vertical="center" wrapText="1"/>
    </xf>
    <xf numFmtId="4" fontId="2" fillId="0" borderId="14" xfId="15" applyNumberFormat="1" applyFont="1" applyFill="1" applyBorder="1" applyAlignment="1">
      <alignment horizontal="right" vertical="center" wrapText="1"/>
    </xf>
    <xf numFmtId="4" fontId="2" fillId="0" borderId="13" xfId="19" applyNumberFormat="1" applyFont="1" applyBorder="1" applyAlignment="1">
      <alignment horizontal="right" vertical="center" wrapText="1"/>
    </xf>
    <xf numFmtId="4" fontId="2" fillId="0" borderId="14" xfId="19" applyNumberFormat="1" applyFont="1" applyBorder="1" applyAlignment="1">
      <alignment horizontal="right" vertical="center" wrapText="1"/>
    </xf>
    <xf numFmtId="4" fontId="0" fillId="0" borderId="14" xfId="19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3" fillId="2" borderId="12" xfId="19" applyNumberFormat="1" applyFont="1" applyFill="1" applyBorder="1" applyAlignment="1">
      <alignment horizontal="right" vertical="center" wrapText="1"/>
    </xf>
    <xf numFmtId="4" fontId="2" fillId="0" borderId="15" xfId="15" applyNumberFormat="1" applyFont="1" applyFill="1" applyBorder="1" applyAlignment="1">
      <alignment horizontal="right" vertical="center" wrapText="1"/>
    </xf>
    <xf numFmtId="4" fontId="0" fillId="0" borderId="14" xfId="15" applyNumberFormat="1" applyFont="1" applyBorder="1" applyAlignment="1">
      <alignment horizontal="right" vertical="center" wrapText="1"/>
    </xf>
    <xf numFmtId="4" fontId="2" fillId="0" borderId="14" xfId="15" applyNumberFormat="1" applyFont="1" applyBorder="1" applyAlignment="1">
      <alignment horizontal="right" vertical="center" wrapText="1"/>
    </xf>
    <xf numFmtId="4" fontId="2" fillId="0" borderId="13" xfId="15" applyNumberFormat="1" applyFont="1" applyFill="1" applyBorder="1" applyAlignment="1" applyProtection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15" applyNumberFormat="1" applyFont="1" applyFill="1" applyBorder="1" applyAlignment="1" applyProtection="1">
      <alignment horizontal="right" vertical="center" wrapText="1"/>
      <protection/>
    </xf>
    <xf numFmtId="4" fontId="0" fillId="0" borderId="14" xfId="15" applyNumberFormat="1" applyFont="1" applyFill="1" applyBorder="1" applyAlignment="1" applyProtection="1">
      <alignment horizontal="right" vertical="center" wrapText="1"/>
      <protection/>
    </xf>
    <xf numFmtId="4" fontId="27" fillId="2" borderId="12" xfId="15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25" fillId="2" borderId="12" xfId="19" applyNumberFormat="1" applyFont="1" applyFill="1" applyBorder="1" applyAlignment="1">
      <alignment horizontal="right" vertical="center" wrapText="1"/>
    </xf>
    <xf numFmtId="4" fontId="21" fillId="2" borderId="12" xfId="0" applyNumberFormat="1" applyFont="1" applyFill="1" applyBorder="1" applyAlignment="1">
      <alignment horizontal="right" vertical="center" wrapText="1"/>
    </xf>
    <xf numFmtId="4" fontId="0" fillId="0" borderId="16" xfId="19" applyNumberFormat="1" applyFont="1" applyBorder="1" applyAlignment="1">
      <alignment horizontal="right" vertical="center" wrapText="1"/>
    </xf>
    <xf numFmtId="4" fontId="2" fillId="0" borderId="13" xfId="15" applyNumberFormat="1" applyFont="1" applyFill="1" applyBorder="1" applyAlignment="1">
      <alignment horizontal="right" vertical="center"/>
    </xf>
    <xf numFmtId="4" fontId="2" fillId="0" borderId="14" xfId="15" applyNumberFormat="1" applyFont="1" applyFill="1" applyBorder="1" applyAlignment="1">
      <alignment horizontal="right" vertical="center"/>
    </xf>
    <xf numFmtId="4" fontId="0" fillId="0" borderId="14" xfId="15" applyNumberFormat="1" applyFont="1" applyFill="1" applyBorder="1" applyAlignment="1">
      <alignment horizontal="right" vertical="center"/>
    </xf>
    <xf numFmtId="4" fontId="19" fillId="0" borderId="0" xfId="19" applyNumberFormat="1" applyFont="1" applyAlignment="1">
      <alignment horizontal="center" vertical="center" wrapText="1"/>
    </xf>
    <xf numFmtId="10" fontId="2" fillId="0" borderId="17" xfId="15" applyNumberFormat="1" applyFont="1" applyFill="1" applyBorder="1" applyAlignment="1">
      <alignment horizontal="right" vertical="center" wrapText="1"/>
    </xf>
    <xf numFmtId="10" fontId="0" fillId="0" borderId="18" xfId="15" applyNumberFormat="1" applyFont="1" applyFill="1" applyBorder="1" applyAlignment="1">
      <alignment horizontal="right" vertical="center" wrapText="1"/>
    </xf>
    <xf numFmtId="10" fontId="2" fillId="0" borderId="18" xfId="15" applyNumberFormat="1" applyFont="1" applyFill="1" applyBorder="1" applyAlignment="1">
      <alignment horizontal="right" vertical="center" wrapText="1"/>
    </xf>
    <xf numFmtId="10" fontId="2" fillId="0" borderId="19" xfId="15" applyNumberFormat="1" applyFont="1" applyFill="1" applyBorder="1" applyAlignment="1">
      <alignment horizontal="right" vertical="center" wrapText="1"/>
    </xf>
    <xf numFmtId="10" fontId="2" fillId="0" borderId="18" xfId="19" applyNumberFormat="1" applyFont="1" applyBorder="1" applyAlignment="1">
      <alignment horizontal="right" vertical="center" wrapText="1"/>
    </xf>
    <xf numFmtId="10" fontId="0" fillId="0" borderId="18" xfId="19" applyNumberFormat="1" applyFont="1" applyBorder="1" applyAlignment="1">
      <alignment horizontal="right" vertical="center" wrapText="1"/>
    </xf>
    <xf numFmtId="10" fontId="0" fillId="0" borderId="18" xfId="15" applyNumberFormat="1" applyFont="1" applyBorder="1" applyAlignment="1">
      <alignment horizontal="right" vertical="center" wrapText="1"/>
    </xf>
    <xf numFmtId="10" fontId="2" fillId="0" borderId="18" xfId="15" applyNumberFormat="1" applyFont="1" applyBorder="1" applyAlignment="1">
      <alignment horizontal="right" vertical="center" wrapText="1"/>
    </xf>
    <xf numFmtId="10" fontId="2" fillId="0" borderId="19" xfId="15" applyNumberFormat="1" applyFont="1" applyFill="1" applyBorder="1" applyAlignment="1" applyProtection="1">
      <alignment horizontal="right" vertical="center" wrapText="1"/>
      <protection/>
    </xf>
    <xf numFmtId="10" fontId="0" fillId="0" borderId="18" xfId="15" applyNumberFormat="1" applyFont="1" applyFill="1" applyBorder="1" applyAlignment="1" applyProtection="1">
      <alignment horizontal="right" vertical="center" wrapText="1"/>
      <protection locked="0"/>
    </xf>
    <xf numFmtId="10" fontId="2" fillId="0" borderId="18" xfId="15" applyNumberFormat="1" applyFont="1" applyFill="1" applyBorder="1" applyAlignment="1" applyProtection="1">
      <alignment horizontal="right" vertical="center" wrapText="1"/>
      <protection/>
    </xf>
    <xf numFmtId="10" fontId="0" fillId="0" borderId="18" xfId="15" applyNumberFormat="1" applyFont="1" applyFill="1" applyBorder="1" applyAlignment="1" applyProtection="1">
      <alignment horizontal="right" vertical="center" wrapText="1"/>
      <protection/>
    </xf>
    <xf numFmtId="10" fontId="27" fillId="2" borderId="7" xfId="15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16" fillId="2" borderId="20" xfId="15" applyNumberFormat="1" applyFont="1" applyFill="1" applyBorder="1" applyAlignment="1">
      <alignment horizontal="center" vertical="center" wrapText="1"/>
    </xf>
    <xf numFmtId="49" fontId="16" fillId="2" borderId="21" xfId="15" applyNumberFormat="1" applyFont="1" applyFill="1" applyBorder="1" applyAlignment="1">
      <alignment horizontal="center" vertical="center" wrapText="1"/>
    </xf>
    <xf numFmtId="49" fontId="16" fillId="2" borderId="22" xfId="15" applyNumberFormat="1" applyFont="1" applyFill="1" applyBorder="1" applyAlignment="1">
      <alignment horizontal="center" vertical="center" wrapText="1"/>
    </xf>
    <xf numFmtId="49" fontId="19" fillId="0" borderId="0" xfId="15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" fontId="19" fillId="0" borderId="0" xfId="19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5" fillId="0" borderId="0" xfId="19" applyNumberFormat="1" applyFont="1" applyAlignment="1">
      <alignment horizontal="center" vertical="center" wrapText="1"/>
    </xf>
    <xf numFmtId="49" fontId="15" fillId="0" borderId="0" xfId="15" applyNumberFormat="1" applyFont="1" applyAlignment="1">
      <alignment horizontal="center" vertical="center" wrapText="1"/>
    </xf>
    <xf numFmtId="0" fontId="22" fillId="0" borderId="0" xfId="0" applyFont="1" applyAlignment="1">
      <alignment wrapText="1"/>
    </xf>
    <xf numFmtId="10" fontId="2" fillId="0" borderId="19" xfId="19" applyNumberFormat="1" applyFont="1" applyBorder="1" applyAlignment="1">
      <alignment horizontal="right" vertical="center" wrapText="1"/>
    </xf>
    <xf numFmtId="10" fontId="2" fillId="0" borderId="18" xfId="0" applyNumberFormat="1" applyFont="1" applyBorder="1" applyAlignment="1">
      <alignment horizontal="right" vertical="center" wrapText="1"/>
    </xf>
    <xf numFmtId="10" fontId="2" fillId="0" borderId="19" xfId="0" applyNumberFormat="1" applyFont="1" applyFill="1" applyBorder="1" applyAlignment="1">
      <alignment horizontal="right" vertical="center" wrapText="1"/>
    </xf>
    <xf numFmtId="10" fontId="0" fillId="0" borderId="18" xfId="0" applyNumberFormat="1" applyFont="1" applyBorder="1" applyAlignment="1">
      <alignment horizontal="right" vertical="center" wrapText="1"/>
    </xf>
    <xf numFmtId="10" fontId="2" fillId="0" borderId="18" xfId="0" applyNumberFormat="1" applyFont="1" applyFill="1" applyBorder="1" applyAlignment="1">
      <alignment horizontal="right" vertical="center" wrapText="1"/>
    </xf>
    <xf numFmtId="10" fontId="3" fillId="2" borderId="7" xfId="19" applyNumberFormat="1" applyFont="1" applyFill="1" applyBorder="1" applyAlignment="1">
      <alignment horizontal="right" vertical="center" wrapText="1"/>
    </xf>
    <xf numFmtId="10" fontId="2" fillId="0" borderId="18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10" fontId="2" fillId="0" borderId="19" xfId="0" applyNumberFormat="1" applyFont="1" applyFill="1" applyBorder="1" applyAlignment="1">
      <alignment horizontal="right" vertical="center"/>
    </xf>
    <xf numFmtId="10" fontId="0" fillId="0" borderId="18" xfId="0" applyNumberFormat="1" applyFont="1" applyFill="1" applyBorder="1" applyAlignment="1">
      <alignment horizontal="right" vertical="center"/>
    </xf>
    <xf numFmtId="10" fontId="2" fillId="0" borderId="18" xfId="0" applyNumberFormat="1" applyFont="1" applyFill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10" fontId="27" fillId="2" borderId="7" xfId="0" applyNumberFormat="1" applyFont="1" applyFill="1" applyBorder="1" applyAlignment="1">
      <alignment horizontal="right" vertical="center" wrapText="1"/>
    </xf>
    <xf numFmtId="10" fontId="0" fillId="0" borderId="23" xfId="19" applyNumberFormat="1" applyFont="1" applyBorder="1" applyAlignment="1">
      <alignment horizontal="right" vertical="center" wrapText="1"/>
    </xf>
    <xf numFmtId="10" fontId="25" fillId="2" borderId="7" xfId="19" applyNumberFormat="1" applyFont="1" applyFill="1" applyBorder="1" applyAlignment="1">
      <alignment horizontal="right" vertical="center" wrapText="1"/>
    </xf>
    <xf numFmtId="10" fontId="21" fillId="2" borderId="7" xfId="0" applyNumberFormat="1" applyFont="1" applyFill="1" applyBorder="1" applyAlignment="1">
      <alignment horizontal="right" vertical="center" wrapText="1"/>
    </xf>
    <xf numFmtId="10" fontId="2" fillId="0" borderId="19" xfId="15" applyNumberFormat="1" applyFont="1" applyFill="1" applyBorder="1" applyAlignment="1">
      <alignment horizontal="right" vertical="center"/>
    </xf>
    <xf numFmtId="10" fontId="2" fillId="0" borderId="18" xfId="15" applyNumberFormat="1" applyFont="1" applyFill="1" applyBorder="1" applyAlignment="1">
      <alignment horizontal="right" vertical="center"/>
    </xf>
    <xf numFmtId="10" fontId="0" fillId="0" borderId="18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24" customWidth="1"/>
    <col min="2" max="2" width="6.625" style="124" customWidth="1"/>
    <col min="3" max="3" width="5.00390625" style="124" bestFit="1" customWidth="1"/>
    <col min="4" max="4" width="42.375" style="42" customWidth="1"/>
    <col min="5" max="6" width="13.25390625" style="42" bestFit="1" customWidth="1"/>
    <col min="7" max="7" width="8.25390625" style="42" bestFit="1" customWidth="1"/>
    <col min="8" max="16384" width="7.875" style="42" customWidth="1"/>
  </cols>
  <sheetData>
    <row r="1" spans="5:7" ht="39" customHeight="1">
      <c r="E1" s="79"/>
      <c r="F1" s="191" t="s">
        <v>305</v>
      </c>
      <c r="G1" s="191"/>
    </row>
    <row r="2" spans="1:7" s="125" customFormat="1" ht="20.25">
      <c r="A2" s="179" t="s">
        <v>203</v>
      </c>
      <c r="B2" s="179"/>
      <c r="C2" s="179"/>
      <c r="D2" s="179"/>
      <c r="E2" s="179"/>
      <c r="F2" s="179"/>
      <c r="G2" s="179"/>
    </row>
    <row r="3" spans="1:7" s="125" customFormat="1" ht="20.25">
      <c r="A3" s="190" t="s">
        <v>303</v>
      </c>
      <c r="B3" s="190"/>
      <c r="C3" s="190"/>
      <c r="D3" s="190"/>
      <c r="E3" s="190"/>
      <c r="F3" s="190"/>
      <c r="G3" s="190"/>
    </row>
    <row r="4" s="125" customFormat="1" ht="21" thickBot="1"/>
    <row r="5" spans="1:7" s="126" customFormat="1" ht="16.5" thickBot="1" thickTop="1">
      <c r="A5" s="85" t="s">
        <v>0</v>
      </c>
      <c r="B5" s="86" t="s">
        <v>1</v>
      </c>
      <c r="C5" s="87" t="s">
        <v>2</v>
      </c>
      <c r="D5" s="87" t="s">
        <v>3</v>
      </c>
      <c r="E5" s="132" t="s">
        <v>289</v>
      </c>
      <c r="F5" s="132" t="s">
        <v>288</v>
      </c>
      <c r="G5" s="88" t="s">
        <v>302</v>
      </c>
    </row>
    <row r="6" spans="1:7" s="66" customFormat="1" ht="13.5" thickTop="1">
      <c r="A6" s="52" t="s">
        <v>73</v>
      </c>
      <c r="B6" s="53"/>
      <c r="C6" s="73"/>
      <c r="D6" s="53" t="s">
        <v>26</v>
      </c>
      <c r="E6" s="133">
        <f>SUM(E8)</f>
        <v>400385</v>
      </c>
      <c r="F6" s="133">
        <f>SUM(F8)</f>
        <v>0</v>
      </c>
      <c r="G6" s="167">
        <f>SUM(F6/E6)</f>
        <v>0</v>
      </c>
    </row>
    <row r="7" spans="1:7" s="66" customFormat="1" ht="12.75">
      <c r="A7" s="54"/>
      <c r="B7" s="55"/>
      <c r="C7" s="74"/>
      <c r="D7" s="56"/>
      <c r="E7" s="134"/>
      <c r="F7" s="134"/>
      <c r="G7" s="165"/>
    </row>
    <row r="8" spans="1:7" s="66" customFormat="1" ht="12.75">
      <c r="A8" s="57"/>
      <c r="B8" s="58" t="s">
        <v>74</v>
      </c>
      <c r="C8" s="75"/>
      <c r="D8" s="59" t="s">
        <v>75</v>
      </c>
      <c r="E8" s="135">
        <f>SUM(E9)</f>
        <v>400385</v>
      </c>
      <c r="F8" s="135">
        <f>SUM(F9)</f>
        <v>0</v>
      </c>
      <c r="G8" s="166">
        <f aca="true" t="shared" si="0" ref="G7:G70">SUM(F8/E8)</f>
        <v>0</v>
      </c>
    </row>
    <row r="9" spans="1:7" s="66" customFormat="1" ht="51">
      <c r="A9" s="54"/>
      <c r="B9" s="55"/>
      <c r="C9" s="74" t="s">
        <v>266</v>
      </c>
      <c r="D9" s="56" t="s">
        <v>267</v>
      </c>
      <c r="E9" s="134">
        <v>400385</v>
      </c>
      <c r="F9" s="134">
        <v>0</v>
      </c>
      <c r="G9" s="165">
        <f t="shared" si="0"/>
        <v>0</v>
      </c>
    </row>
    <row r="10" spans="1:7" s="66" customFormat="1" ht="12.75">
      <c r="A10" s="54"/>
      <c r="B10" s="55"/>
      <c r="C10" s="74"/>
      <c r="D10" s="56"/>
      <c r="E10" s="134"/>
      <c r="F10" s="134"/>
      <c r="G10" s="165"/>
    </row>
    <row r="11" spans="1:7" ht="14.25">
      <c r="A11" s="3">
        <v>700</v>
      </c>
      <c r="B11" s="4"/>
      <c r="C11" s="5"/>
      <c r="D11" s="4" t="s">
        <v>15</v>
      </c>
      <c r="E11" s="136">
        <f>SUM(E13)</f>
        <v>4214878</v>
      </c>
      <c r="F11" s="136">
        <f>SUM(F13)</f>
        <v>1611388</v>
      </c>
      <c r="G11" s="192">
        <f t="shared" si="0"/>
        <v>0.38230952354967335</v>
      </c>
    </row>
    <row r="12" spans="1:7" ht="14.25">
      <c r="A12" s="7"/>
      <c r="B12" s="8"/>
      <c r="C12" s="9"/>
      <c r="D12" s="8"/>
      <c r="E12" s="137"/>
      <c r="F12" s="137"/>
      <c r="G12" s="168"/>
    </row>
    <row r="13" spans="1:7" ht="14.25">
      <c r="A13" s="7"/>
      <c r="B13" s="8">
        <v>70005</v>
      </c>
      <c r="C13" s="9"/>
      <c r="D13" s="20" t="s">
        <v>39</v>
      </c>
      <c r="E13" s="137">
        <f>SUM(E14:E20)</f>
        <v>4214878</v>
      </c>
      <c r="F13" s="137">
        <f>SUM(F14:F20)</f>
        <v>1611388</v>
      </c>
      <c r="G13" s="168">
        <f t="shared" si="0"/>
        <v>0.38230952354967335</v>
      </c>
    </row>
    <row r="14" spans="1:7" ht="25.5">
      <c r="A14" s="15"/>
      <c r="B14" s="16"/>
      <c r="C14" s="21" t="s">
        <v>215</v>
      </c>
      <c r="D14" s="18" t="s">
        <v>40</v>
      </c>
      <c r="E14" s="138">
        <v>50000</v>
      </c>
      <c r="F14" s="138">
        <v>39742</v>
      </c>
      <c r="G14" s="169">
        <f t="shared" si="0"/>
        <v>0.79484</v>
      </c>
    </row>
    <row r="15" spans="1:7" ht="63.75">
      <c r="A15" s="15"/>
      <c r="B15" s="16"/>
      <c r="C15" s="21" t="s">
        <v>216</v>
      </c>
      <c r="D15" s="18" t="s">
        <v>179</v>
      </c>
      <c r="E15" s="138">
        <v>2566000</v>
      </c>
      <c r="F15" s="138">
        <v>1242721</v>
      </c>
      <c r="G15" s="169">
        <f t="shared" si="0"/>
        <v>0.4843028059236165</v>
      </c>
    </row>
    <row r="16" spans="1:7" ht="38.25">
      <c r="A16" s="15"/>
      <c r="B16" s="16"/>
      <c r="C16" s="21" t="s">
        <v>217</v>
      </c>
      <c r="D16" s="18" t="s">
        <v>164</v>
      </c>
      <c r="E16" s="138">
        <v>3500</v>
      </c>
      <c r="F16" s="138">
        <v>3518</v>
      </c>
      <c r="G16" s="169">
        <f t="shared" si="0"/>
        <v>1.0051428571428571</v>
      </c>
    </row>
    <row r="17" spans="1:7" ht="25.5">
      <c r="A17" s="15"/>
      <c r="B17" s="16"/>
      <c r="C17" s="21" t="s">
        <v>218</v>
      </c>
      <c r="D17" s="18" t="s">
        <v>41</v>
      </c>
      <c r="E17" s="138">
        <v>1530000</v>
      </c>
      <c r="F17" s="138">
        <v>309450</v>
      </c>
      <c r="G17" s="169">
        <f t="shared" si="0"/>
        <v>0.2022549019607843</v>
      </c>
    </row>
    <row r="18" spans="1:7" ht="14.25">
      <c r="A18" s="15"/>
      <c r="B18" s="16"/>
      <c r="C18" s="21" t="s">
        <v>290</v>
      </c>
      <c r="D18" s="18" t="s">
        <v>291</v>
      </c>
      <c r="E18" s="138">
        <v>0</v>
      </c>
      <c r="F18" s="138">
        <v>966</v>
      </c>
      <c r="G18" s="169">
        <v>0</v>
      </c>
    </row>
    <row r="19" spans="1:7" ht="51">
      <c r="A19" s="15"/>
      <c r="B19" s="16"/>
      <c r="C19" s="21" t="s">
        <v>220</v>
      </c>
      <c r="D19" s="18" t="s">
        <v>42</v>
      </c>
      <c r="E19" s="138">
        <v>5378</v>
      </c>
      <c r="F19" s="138">
        <v>5378</v>
      </c>
      <c r="G19" s="169">
        <f t="shared" si="0"/>
        <v>1</v>
      </c>
    </row>
    <row r="20" spans="1:7" ht="38.25">
      <c r="A20" s="15"/>
      <c r="B20" s="16"/>
      <c r="C20" s="21" t="s">
        <v>262</v>
      </c>
      <c r="D20" s="18" t="s">
        <v>263</v>
      </c>
      <c r="E20" s="138">
        <v>60000</v>
      </c>
      <c r="F20" s="138">
        <v>9613</v>
      </c>
      <c r="G20" s="169">
        <f t="shared" si="0"/>
        <v>0.16021666666666667</v>
      </c>
    </row>
    <row r="21" spans="1:7" ht="14.25">
      <c r="A21" s="15"/>
      <c r="B21" s="16"/>
      <c r="C21" s="21"/>
      <c r="D21" s="18"/>
      <c r="E21" s="138"/>
      <c r="F21" s="138"/>
      <c r="G21" s="169"/>
    </row>
    <row r="22" spans="1:7" ht="14.25">
      <c r="A22" s="3">
        <v>710</v>
      </c>
      <c r="B22" s="4"/>
      <c r="C22" s="5"/>
      <c r="D22" s="4" t="s">
        <v>28</v>
      </c>
      <c r="E22" s="136">
        <f>SUM(E24)</f>
        <v>195000</v>
      </c>
      <c r="F22" s="136">
        <f>SUM(F24)</f>
        <v>3433</v>
      </c>
      <c r="G22" s="192">
        <f t="shared" si="0"/>
        <v>0.017605128205128204</v>
      </c>
    </row>
    <row r="23" spans="1:7" ht="14.25">
      <c r="A23" s="7"/>
      <c r="B23" s="8"/>
      <c r="C23" s="9"/>
      <c r="D23" s="8"/>
      <c r="E23" s="137"/>
      <c r="F23" s="137"/>
      <c r="G23" s="168"/>
    </row>
    <row r="24" spans="1:7" ht="14.25">
      <c r="A24" s="7"/>
      <c r="B24" s="8">
        <v>71035</v>
      </c>
      <c r="C24" s="9"/>
      <c r="D24" s="20" t="s">
        <v>172</v>
      </c>
      <c r="E24" s="137">
        <f>SUM(E25:E26)</f>
        <v>195000</v>
      </c>
      <c r="F24" s="137">
        <f>SUM(F25:F26)</f>
        <v>3433</v>
      </c>
      <c r="G24" s="168">
        <f t="shared" si="0"/>
        <v>0.017605128205128204</v>
      </c>
    </row>
    <row r="25" spans="1:7" ht="51">
      <c r="A25" s="15"/>
      <c r="B25" s="16"/>
      <c r="C25" s="21" t="s">
        <v>211</v>
      </c>
      <c r="D25" s="18" t="s">
        <v>212</v>
      </c>
      <c r="E25" s="138">
        <v>2000</v>
      </c>
      <c r="F25" s="138">
        <v>1000</v>
      </c>
      <c r="G25" s="169">
        <f t="shared" si="0"/>
        <v>0.5</v>
      </c>
    </row>
    <row r="26" spans="1:7" ht="63.75">
      <c r="A26" s="15"/>
      <c r="B26" s="16"/>
      <c r="C26" s="21" t="s">
        <v>219</v>
      </c>
      <c r="D26" s="18" t="s">
        <v>202</v>
      </c>
      <c r="E26" s="138">
        <v>193000</v>
      </c>
      <c r="F26" s="138">
        <v>2433</v>
      </c>
      <c r="G26" s="169">
        <f t="shared" si="0"/>
        <v>0.01260621761658031</v>
      </c>
    </row>
    <row r="27" spans="1:7" ht="14.25">
      <c r="A27" s="7"/>
      <c r="B27" s="8"/>
      <c r="C27" s="21"/>
      <c r="D27" s="18"/>
      <c r="E27" s="137"/>
      <c r="F27" s="137"/>
      <c r="G27" s="168"/>
    </row>
    <row r="28" spans="1:7" ht="14.25">
      <c r="A28" s="3">
        <v>750</v>
      </c>
      <c r="B28" s="4"/>
      <c r="C28" s="5"/>
      <c r="D28" s="4" t="s">
        <v>16</v>
      </c>
      <c r="E28" s="136">
        <f>SUM(E30,E34)</f>
        <v>107800</v>
      </c>
      <c r="F28" s="136">
        <f>SUM(F30,F34)</f>
        <v>57382</v>
      </c>
      <c r="G28" s="192">
        <f t="shared" si="0"/>
        <v>0.5323005565862708</v>
      </c>
    </row>
    <row r="29" spans="1:7" ht="14.25">
      <c r="A29" s="7"/>
      <c r="B29" s="8"/>
      <c r="C29" s="9"/>
      <c r="D29" s="8"/>
      <c r="E29" s="137"/>
      <c r="F29" s="137"/>
      <c r="G29" s="168"/>
    </row>
    <row r="30" spans="1:7" ht="14.25">
      <c r="A30" s="7"/>
      <c r="B30" s="8">
        <v>75011</v>
      </c>
      <c r="C30" s="9"/>
      <c r="D30" s="20" t="s">
        <v>43</v>
      </c>
      <c r="E30" s="137">
        <f>SUM(E31,E32)</f>
        <v>107300</v>
      </c>
      <c r="F30" s="137">
        <f>SUM(F31,F32)</f>
        <v>56400</v>
      </c>
      <c r="G30" s="168">
        <f t="shared" si="0"/>
        <v>0.5256290773532153</v>
      </c>
    </row>
    <row r="31" spans="1:7" ht="14.25">
      <c r="A31" s="15"/>
      <c r="B31" s="16"/>
      <c r="C31" s="21" t="s">
        <v>221</v>
      </c>
      <c r="D31" s="18" t="s">
        <v>256</v>
      </c>
      <c r="E31" s="138">
        <v>2100</v>
      </c>
      <c r="F31" s="138">
        <v>0</v>
      </c>
      <c r="G31" s="169">
        <f t="shared" si="0"/>
        <v>0</v>
      </c>
    </row>
    <row r="32" spans="1:7" ht="51">
      <c r="A32" s="15"/>
      <c r="B32" s="16"/>
      <c r="C32" s="21" t="s">
        <v>220</v>
      </c>
      <c r="D32" s="18" t="s">
        <v>42</v>
      </c>
      <c r="E32" s="138">
        <v>105200</v>
      </c>
      <c r="F32" s="138">
        <v>56400</v>
      </c>
      <c r="G32" s="169">
        <f t="shared" si="0"/>
        <v>0.5361216730038023</v>
      </c>
    </row>
    <row r="33" spans="1:7" ht="14.25">
      <c r="A33" s="15"/>
      <c r="B33" s="16"/>
      <c r="C33" s="21"/>
      <c r="D33" s="18"/>
      <c r="E33" s="138"/>
      <c r="F33" s="138"/>
      <c r="G33" s="169"/>
    </row>
    <row r="34" spans="1:7" ht="14.25">
      <c r="A34" s="15"/>
      <c r="B34" s="8">
        <v>75095</v>
      </c>
      <c r="C34" s="9"/>
      <c r="D34" s="20" t="s">
        <v>38</v>
      </c>
      <c r="E34" s="137">
        <f>SUM(E35:E37)</f>
        <v>500</v>
      </c>
      <c r="F34" s="137">
        <f>SUM(F35:F37)</f>
        <v>982</v>
      </c>
      <c r="G34" s="168">
        <f t="shared" si="0"/>
        <v>1.964</v>
      </c>
    </row>
    <row r="35" spans="1:7" ht="14.25">
      <c r="A35" s="15"/>
      <c r="B35" s="16"/>
      <c r="C35" s="21" t="s">
        <v>240</v>
      </c>
      <c r="D35" s="18" t="s">
        <v>13</v>
      </c>
      <c r="E35" s="138">
        <v>0</v>
      </c>
      <c r="F35" s="138">
        <v>394</v>
      </c>
      <c r="G35" s="169">
        <v>0</v>
      </c>
    </row>
    <row r="36" spans="1:7" ht="25.5">
      <c r="A36" s="15"/>
      <c r="B36" s="16"/>
      <c r="C36" s="21" t="s">
        <v>241</v>
      </c>
      <c r="D36" s="18" t="s">
        <v>292</v>
      </c>
      <c r="E36" s="138">
        <v>0</v>
      </c>
      <c r="F36" s="138">
        <v>200</v>
      </c>
      <c r="G36" s="169">
        <v>0</v>
      </c>
    </row>
    <row r="37" spans="1:7" ht="14.25">
      <c r="A37" s="15"/>
      <c r="B37" s="16"/>
      <c r="C37" s="21" t="s">
        <v>221</v>
      </c>
      <c r="D37" s="18" t="s">
        <v>180</v>
      </c>
      <c r="E37" s="138">
        <v>500</v>
      </c>
      <c r="F37" s="138">
        <v>388</v>
      </c>
      <c r="G37" s="169">
        <f t="shared" si="0"/>
        <v>0.776</v>
      </c>
    </row>
    <row r="38" spans="1:7" ht="14.25">
      <c r="A38" s="15"/>
      <c r="B38" s="16"/>
      <c r="C38" s="21"/>
      <c r="D38" s="18"/>
      <c r="E38" s="138"/>
      <c r="F38" s="138"/>
      <c r="G38" s="169"/>
    </row>
    <row r="39" spans="1:7" ht="38.25">
      <c r="A39" s="3">
        <v>751</v>
      </c>
      <c r="B39" s="4"/>
      <c r="C39" s="5"/>
      <c r="D39" s="4" t="s">
        <v>17</v>
      </c>
      <c r="E39" s="136">
        <f>SUM(E41,E44)</f>
        <v>17366</v>
      </c>
      <c r="F39" s="136">
        <f>SUM(F41,F44)</f>
        <v>16045</v>
      </c>
      <c r="G39" s="192">
        <f t="shared" si="0"/>
        <v>0.923931820799263</v>
      </c>
    </row>
    <row r="40" spans="1:7" s="44" customFormat="1" ht="15">
      <c r="A40" s="7"/>
      <c r="B40" s="8"/>
      <c r="C40" s="9"/>
      <c r="D40" s="8"/>
      <c r="E40" s="137" t="s">
        <v>279</v>
      </c>
      <c r="F40" s="137" t="s">
        <v>279</v>
      </c>
      <c r="G40" s="168"/>
    </row>
    <row r="41" spans="1:7" ht="25.5">
      <c r="A41" s="7"/>
      <c r="B41" s="8">
        <v>75101</v>
      </c>
      <c r="C41" s="9"/>
      <c r="D41" s="22" t="s">
        <v>47</v>
      </c>
      <c r="E41" s="139">
        <f>SUM(E42)</f>
        <v>2411</v>
      </c>
      <c r="F41" s="139">
        <f>SUM(F42)</f>
        <v>1205</v>
      </c>
      <c r="G41" s="193">
        <f t="shared" si="0"/>
        <v>0.4997926171712982</v>
      </c>
    </row>
    <row r="42" spans="1:7" ht="51">
      <c r="A42" s="15"/>
      <c r="B42" s="16"/>
      <c r="C42" s="21" t="s">
        <v>220</v>
      </c>
      <c r="D42" s="18" t="s">
        <v>42</v>
      </c>
      <c r="E42" s="138">
        <v>2411</v>
      </c>
      <c r="F42" s="138">
        <v>1205</v>
      </c>
      <c r="G42" s="169">
        <f t="shared" si="0"/>
        <v>0.4997926171712982</v>
      </c>
    </row>
    <row r="43" spans="1:7" ht="14.25">
      <c r="A43" s="15"/>
      <c r="B43" s="16"/>
      <c r="C43" s="21"/>
      <c r="D43" s="18"/>
      <c r="E43" s="138"/>
      <c r="F43" s="138"/>
      <c r="G43" s="169"/>
    </row>
    <row r="44" spans="1:7" ht="14.25">
      <c r="A44" s="15"/>
      <c r="B44" s="8">
        <v>75113</v>
      </c>
      <c r="C44" s="9"/>
      <c r="D44" s="22" t="s">
        <v>278</v>
      </c>
      <c r="E44" s="139">
        <f>SUM(E45)</f>
        <v>14955</v>
      </c>
      <c r="F44" s="139">
        <f>SUM(F45)</f>
        <v>14840</v>
      </c>
      <c r="G44" s="193">
        <f t="shared" si="0"/>
        <v>0.9923102641257104</v>
      </c>
    </row>
    <row r="45" spans="1:7" ht="51">
      <c r="A45" s="15"/>
      <c r="B45" s="16"/>
      <c r="C45" s="21" t="s">
        <v>220</v>
      </c>
      <c r="D45" s="18" t="s">
        <v>42</v>
      </c>
      <c r="E45" s="138">
        <v>14955</v>
      </c>
      <c r="F45" s="138">
        <v>14840</v>
      </c>
      <c r="G45" s="169">
        <f t="shared" si="0"/>
        <v>0.9923102641257104</v>
      </c>
    </row>
    <row r="46" spans="1:7" ht="14.25">
      <c r="A46" s="15"/>
      <c r="B46" s="16"/>
      <c r="C46" s="21"/>
      <c r="D46" s="18"/>
      <c r="E46" s="138"/>
      <c r="F46" s="138"/>
      <c r="G46" s="169"/>
    </row>
    <row r="47" spans="1:7" s="43" customFormat="1" ht="25.5">
      <c r="A47" s="11" t="s">
        <v>48</v>
      </c>
      <c r="B47" s="5"/>
      <c r="C47" s="5"/>
      <c r="D47" s="5" t="s">
        <v>18</v>
      </c>
      <c r="E47" s="140">
        <f>SUM(E49)</f>
        <v>10000</v>
      </c>
      <c r="F47" s="140">
        <f>SUM(F49)</f>
        <v>7709</v>
      </c>
      <c r="G47" s="194">
        <f t="shared" si="0"/>
        <v>0.7709</v>
      </c>
    </row>
    <row r="48" spans="1:7" s="43" customFormat="1" ht="14.25">
      <c r="A48" s="25"/>
      <c r="B48" s="21"/>
      <c r="C48" s="21"/>
      <c r="D48" s="18"/>
      <c r="E48" s="141"/>
      <c r="F48" s="141"/>
      <c r="G48" s="195"/>
    </row>
    <row r="49" spans="1:7" s="43" customFormat="1" ht="14.25">
      <c r="A49" s="23"/>
      <c r="B49" s="9" t="s">
        <v>49</v>
      </c>
      <c r="C49" s="9"/>
      <c r="D49" s="24" t="s">
        <v>50</v>
      </c>
      <c r="E49" s="137">
        <f>SUM(E50:E50)</f>
        <v>10000</v>
      </c>
      <c r="F49" s="137">
        <f>SUM(F50:F50)</f>
        <v>7709</v>
      </c>
      <c r="G49" s="168">
        <f t="shared" si="0"/>
        <v>0.7709</v>
      </c>
    </row>
    <row r="50" spans="1:7" s="90" customFormat="1" ht="25.5">
      <c r="A50" s="25"/>
      <c r="B50" s="21"/>
      <c r="C50" s="21" t="s">
        <v>222</v>
      </c>
      <c r="D50" s="18" t="s">
        <v>51</v>
      </c>
      <c r="E50" s="141">
        <v>10000</v>
      </c>
      <c r="F50" s="141">
        <v>7709</v>
      </c>
      <c r="G50" s="195">
        <f t="shared" si="0"/>
        <v>0.7709</v>
      </c>
    </row>
    <row r="51" spans="1:7" s="43" customFormat="1" ht="14.25">
      <c r="A51" s="25"/>
      <c r="B51" s="21"/>
      <c r="C51" s="21"/>
      <c r="D51" s="18"/>
      <c r="E51" s="141"/>
      <c r="F51" s="141"/>
      <c r="G51" s="195"/>
    </row>
    <row r="52" spans="1:7" s="43" customFormat="1" ht="38.25">
      <c r="A52" s="12">
        <v>756</v>
      </c>
      <c r="B52" s="13"/>
      <c r="C52" s="14"/>
      <c r="D52" s="13" t="s">
        <v>19</v>
      </c>
      <c r="E52" s="136">
        <f>SUM(E54,E58,E71,E78,E81)</f>
        <v>7797607</v>
      </c>
      <c r="F52" s="136">
        <f>SUM(F54,F58,F71,F78,F81)</f>
        <v>3953139</v>
      </c>
      <c r="G52" s="192">
        <f t="shared" si="0"/>
        <v>0.5069682275600707</v>
      </c>
    </row>
    <row r="53" spans="1:7" s="43" customFormat="1" ht="14.25">
      <c r="A53" s="15"/>
      <c r="B53" s="16"/>
      <c r="C53" s="21"/>
      <c r="D53" s="18"/>
      <c r="E53" s="138"/>
      <c r="F53" s="138"/>
      <c r="G53" s="169"/>
    </row>
    <row r="54" spans="1:7" s="43" customFormat="1" ht="25.5">
      <c r="A54" s="7"/>
      <c r="B54" s="8">
        <v>75601</v>
      </c>
      <c r="C54" s="9"/>
      <c r="D54" s="20" t="s">
        <v>165</v>
      </c>
      <c r="E54" s="137">
        <f>SUM(E55:E56)</f>
        <v>20000</v>
      </c>
      <c r="F54" s="137">
        <f>SUM(F55:F56)</f>
        <v>3554</v>
      </c>
      <c r="G54" s="168">
        <f t="shared" si="0"/>
        <v>0.1777</v>
      </c>
    </row>
    <row r="55" spans="1:7" s="43" customFormat="1" ht="25.5">
      <c r="A55" s="15"/>
      <c r="B55" s="16"/>
      <c r="C55" s="21" t="s">
        <v>223</v>
      </c>
      <c r="D55" s="18" t="s">
        <v>166</v>
      </c>
      <c r="E55" s="138">
        <v>20000</v>
      </c>
      <c r="F55" s="138">
        <v>3429</v>
      </c>
      <c r="G55" s="169">
        <f t="shared" si="0"/>
        <v>0.17145</v>
      </c>
    </row>
    <row r="56" spans="1:7" s="43" customFormat="1" ht="25.5">
      <c r="A56" s="15"/>
      <c r="B56" s="16"/>
      <c r="C56" s="21" t="s">
        <v>232</v>
      </c>
      <c r="D56" s="18" t="s">
        <v>53</v>
      </c>
      <c r="E56" s="138">
        <v>0</v>
      </c>
      <c r="F56" s="138">
        <v>125</v>
      </c>
      <c r="G56" s="169">
        <v>0</v>
      </c>
    </row>
    <row r="57" spans="1:7" s="43" customFormat="1" ht="14.25">
      <c r="A57" s="15"/>
      <c r="B57" s="16"/>
      <c r="C57" s="21"/>
      <c r="D57" s="18"/>
      <c r="E57" s="138"/>
      <c r="F57" s="138"/>
      <c r="G57" s="169"/>
    </row>
    <row r="58" spans="1:7" s="43" customFormat="1" ht="51">
      <c r="A58" s="7"/>
      <c r="B58" s="8">
        <v>75615</v>
      </c>
      <c r="C58" s="9"/>
      <c r="D58" s="22" t="s">
        <v>244</v>
      </c>
      <c r="E58" s="137">
        <f>SUM(E59:E69)</f>
        <v>4661574</v>
      </c>
      <c r="F58" s="137">
        <f>SUM(F59:F69)</f>
        <v>2517256</v>
      </c>
      <c r="G58" s="168">
        <f t="shared" si="0"/>
        <v>0.5400012956996928</v>
      </c>
    </row>
    <row r="59" spans="1:7" s="43" customFormat="1" ht="14.25">
      <c r="A59" s="15"/>
      <c r="B59" s="16"/>
      <c r="C59" s="21" t="s">
        <v>224</v>
      </c>
      <c r="D59" s="18" t="s">
        <v>37</v>
      </c>
      <c r="E59" s="138">
        <v>3960000</v>
      </c>
      <c r="F59" s="138">
        <v>2060418</v>
      </c>
      <c r="G59" s="169">
        <f t="shared" si="0"/>
        <v>0.5203075757575758</v>
      </c>
    </row>
    <row r="60" spans="1:7" s="43" customFormat="1" ht="14.25">
      <c r="A60" s="15"/>
      <c r="B60" s="16"/>
      <c r="C60" s="21" t="s">
        <v>225</v>
      </c>
      <c r="D60" s="18" t="s">
        <v>54</v>
      </c>
      <c r="E60" s="138">
        <v>32000</v>
      </c>
      <c r="F60" s="138">
        <v>17492</v>
      </c>
      <c r="G60" s="169">
        <f t="shared" si="0"/>
        <v>0.546625</v>
      </c>
    </row>
    <row r="61" spans="1:7" s="43" customFormat="1" ht="14.25">
      <c r="A61" s="15"/>
      <c r="B61" s="16"/>
      <c r="C61" s="21" t="s">
        <v>226</v>
      </c>
      <c r="D61" s="18" t="s">
        <v>52</v>
      </c>
      <c r="E61" s="138">
        <v>90000</v>
      </c>
      <c r="F61" s="138">
        <v>41528</v>
      </c>
      <c r="G61" s="169">
        <f t="shared" si="0"/>
        <v>0.46142222222222223</v>
      </c>
    </row>
    <row r="62" spans="1:7" s="43" customFormat="1" ht="14.25">
      <c r="A62" s="15"/>
      <c r="B62" s="16"/>
      <c r="C62" s="21" t="s">
        <v>227</v>
      </c>
      <c r="D62" s="18" t="s">
        <v>55</v>
      </c>
      <c r="E62" s="138">
        <v>20000</v>
      </c>
      <c r="F62" s="138">
        <v>12038</v>
      </c>
      <c r="G62" s="169">
        <f t="shared" si="0"/>
        <v>0.6019</v>
      </c>
    </row>
    <row r="63" spans="1:7" s="43" customFormat="1" ht="14.25">
      <c r="A63" s="15"/>
      <c r="B63" s="16"/>
      <c r="C63" s="21" t="s">
        <v>228</v>
      </c>
      <c r="D63" s="18" t="s">
        <v>57</v>
      </c>
      <c r="E63" s="138">
        <v>8000</v>
      </c>
      <c r="F63" s="138">
        <v>5083</v>
      </c>
      <c r="G63" s="169">
        <f t="shared" si="0"/>
        <v>0.635375</v>
      </c>
    </row>
    <row r="64" spans="1:7" s="43" customFormat="1" ht="14.25">
      <c r="A64" s="15"/>
      <c r="B64" s="16"/>
      <c r="C64" s="21" t="s">
        <v>229</v>
      </c>
      <c r="D64" s="18" t="s">
        <v>56</v>
      </c>
      <c r="E64" s="138">
        <v>180000</v>
      </c>
      <c r="F64" s="138">
        <v>66794</v>
      </c>
      <c r="G64" s="169">
        <f t="shared" si="0"/>
        <v>0.3710777777777778</v>
      </c>
    </row>
    <row r="65" spans="1:7" s="43" customFormat="1" ht="25.5">
      <c r="A65" s="15"/>
      <c r="B65" s="16"/>
      <c r="C65" s="21" t="s">
        <v>230</v>
      </c>
      <c r="D65" s="18" t="s">
        <v>58</v>
      </c>
      <c r="E65" s="138">
        <v>2000</v>
      </c>
      <c r="F65" s="138">
        <v>195</v>
      </c>
      <c r="G65" s="169">
        <f t="shared" si="0"/>
        <v>0.0975</v>
      </c>
    </row>
    <row r="66" spans="1:7" s="43" customFormat="1" ht="14.25">
      <c r="A66" s="15"/>
      <c r="B66" s="16"/>
      <c r="C66" s="21" t="s">
        <v>231</v>
      </c>
      <c r="D66" s="18" t="s">
        <v>150</v>
      </c>
      <c r="E66" s="138">
        <v>123000</v>
      </c>
      <c r="F66" s="138">
        <v>59233</v>
      </c>
      <c r="G66" s="169">
        <f t="shared" si="0"/>
        <v>0.48156910569105693</v>
      </c>
    </row>
    <row r="67" spans="1:7" s="43" customFormat="1" ht="14.25">
      <c r="A67" s="15"/>
      <c r="B67" s="16"/>
      <c r="C67" s="21" t="s">
        <v>293</v>
      </c>
      <c r="D67" s="18" t="s">
        <v>294</v>
      </c>
      <c r="E67" s="138">
        <v>0</v>
      </c>
      <c r="F67" s="138">
        <v>330</v>
      </c>
      <c r="G67" s="169">
        <v>0</v>
      </c>
    </row>
    <row r="68" spans="1:7" s="43" customFormat="1" ht="25.5">
      <c r="A68" s="15"/>
      <c r="B68" s="16"/>
      <c r="C68" s="21" t="s">
        <v>232</v>
      </c>
      <c r="D68" s="18" t="s">
        <v>53</v>
      </c>
      <c r="E68" s="138">
        <v>4000</v>
      </c>
      <c r="F68" s="138">
        <v>11571</v>
      </c>
      <c r="G68" s="169">
        <f t="shared" si="0"/>
        <v>2.89275</v>
      </c>
    </row>
    <row r="69" spans="1:7" s="43" customFormat="1" ht="38.25">
      <c r="A69" s="15"/>
      <c r="B69" s="16"/>
      <c r="C69" s="21" t="s">
        <v>262</v>
      </c>
      <c r="D69" s="18" t="s">
        <v>263</v>
      </c>
      <c r="E69" s="138">
        <v>242574</v>
      </c>
      <c r="F69" s="138">
        <v>242574</v>
      </c>
      <c r="G69" s="169">
        <f t="shared" si="0"/>
        <v>1</v>
      </c>
    </row>
    <row r="70" spans="1:7" s="43" customFormat="1" ht="14.25">
      <c r="A70" s="15"/>
      <c r="B70" s="16"/>
      <c r="C70" s="21"/>
      <c r="D70" s="18"/>
      <c r="E70" s="138"/>
      <c r="F70" s="138"/>
      <c r="G70" s="169"/>
    </row>
    <row r="71" spans="1:7" ht="38.25">
      <c r="A71" s="7"/>
      <c r="B71" s="8">
        <v>75618</v>
      </c>
      <c r="C71" s="9"/>
      <c r="D71" s="20" t="s">
        <v>157</v>
      </c>
      <c r="E71" s="142">
        <f>SUM(E72:E76)</f>
        <v>267000</v>
      </c>
      <c r="F71" s="142">
        <f>SUM(F72:F76)</f>
        <v>172055</v>
      </c>
      <c r="G71" s="196">
        <f aca="true" t="shared" si="1" ref="G71:G134">SUM(F71/E71)</f>
        <v>0.6444007490636704</v>
      </c>
    </row>
    <row r="72" spans="1:7" ht="14.25">
      <c r="A72" s="15"/>
      <c r="B72" s="16"/>
      <c r="C72" s="21" t="s">
        <v>233</v>
      </c>
      <c r="D72" s="18" t="s">
        <v>59</v>
      </c>
      <c r="E72" s="138">
        <v>105000</v>
      </c>
      <c r="F72" s="138">
        <v>28651</v>
      </c>
      <c r="G72" s="169">
        <f t="shared" si="1"/>
        <v>0.27286666666666665</v>
      </c>
    </row>
    <row r="73" spans="1:7" ht="25.5">
      <c r="A73" s="15"/>
      <c r="B73" s="16"/>
      <c r="C73" s="21" t="s">
        <v>230</v>
      </c>
      <c r="D73" s="18" t="s">
        <v>58</v>
      </c>
      <c r="E73" s="138">
        <v>0</v>
      </c>
      <c r="F73" s="138">
        <v>2010</v>
      </c>
      <c r="G73" s="169">
        <v>0</v>
      </c>
    </row>
    <row r="74" spans="1:7" ht="25.5">
      <c r="A74" s="15"/>
      <c r="B74" s="16"/>
      <c r="C74" s="21" t="s">
        <v>234</v>
      </c>
      <c r="D74" s="18" t="s">
        <v>46</v>
      </c>
      <c r="E74" s="138">
        <v>155000</v>
      </c>
      <c r="F74" s="138">
        <v>123004</v>
      </c>
      <c r="G74" s="169">
        <f t="shared" si="1"/>
        <v>0.7935741935483871</v>
      </c>
    </row>
    <row r="75" spans="1:7" ht="38.25">
      <c r="A75" s="15"/>
      <c r="B75" s="16"/>
      <c r="C75" s="21" t="s">
        <v>235</v>
      </c>
      <c r="D75" s="18" t="s">
        <v>213</v>
      </c>
      <c r="E75" s="138">
        <v>7000</v>
      </c>
      <c r="F75" s="138">
        <v>9789</v>
      </c>
      <c r="G75" s="169">
        <f t="shared" si="1"/>
        <v>1.3984285714285714</v>
      </c>
    </row>
    <row r="76" spans="1:7" ht="14.25">
      <c r="A76" s="15"/>
      <c r="B76" s="16"/>
      <c r="C76" s="21" t="s">
        <v>236</v>
      </c>
      <c r="D76" s="18" t="s">
        <v>45</v>
      </c>
      <c r="E76" s="138">
        <v>0</v>
      </c>
      <c r="F76" s="138">
        <v>8601</v>
      </c>
      <c r="G76" s="169">
        <v>0</v>
      </c>
    </row>
    <row r="77" spans="1:7" ht="14.25">
      <c r="A77" s="15"/>
      <c r="B77" s="16"/>
      <c r="C77" s="21"/>
      <c r="D77" s="18"/>
      <c r="E77" s="138"/>
      <c r="F77" s="138"/>
      <c r="G77" s="169"/>
    </row>
    <row r="78" spans="1:7" s="44" customFormat="1" ht="15">
      <c r="A78" s="7"/>
      <c r="B78" s="8">
        <v>75619</v>
      </c>
      <c r="C78" s="9"/>
      <c r="D78" s="20" t="s">
        <v>178</v>
      </c>
      <c r="E78" s="137">
        <f>SUM(E79)</f>
        <v>500</v>
      </c>
      <c r="F78" s="137">
        <f>SUM(F79)</f>
        <v>2993</v>
      </c>
      <c r="G78" s="168">
        <f t="shared" si="1"/>
        <v>5.986</v>
      </c>
    </row>
    <row r="79" spans="1:7" ht="14.25">
      <c r="A79" s="15"/>
      <c r="B79" s="16"/>
      <c r="C79" s="21" t="s">
        <v>236</v>
      </c>
      <c r="D79" s="18" t="s">
        <v>45</v>
      </c>
      <c r="E79" s="138">
        <v>500</v>
      </c>
      <c r="F79" s="138">
        <v>2993</v>
      </c>
      <c r="G79" s="169">
        <f t="shared" si="1"/>
        <v>5.986</v>
      </c>
    </row>
    <row r="80" spans="1:7" ht="14.25">
      <c r="A80" s="15"/>
      <c r="B80" s="16"/>
      <c r="C80" s="21"/>
      <c r="D80" s="18"/>
      <c r="E80" s="138"/>
      <c r="F80" s="138"/>
      <c r="G80" s="169"/>
    </row>
    <row r="81" spans="1:7" ht="25.5">
      <c r="A81" s="7"/>
      <c r="B81" s="8">
        <v>75621</v>
      </c>
      <c r="C81" s="9"/>
      <c r="D81" s="20" t="s">
        <v>60</v>
      </c>
      <c r="E81" s="137">
        <f>SUM(E82:E83)</f>
        <v>2848533</v>
      </c>
      <c r="F81" s="137">
        <f>SUM(F82:F83)</f>
        <v>1257281</v>
      </c>
      <c r="G81" s="168">
        <f t="shared" si="1"/>
        <v>0.4413784218051888</v>
      </c>
    </row>
    <row r="82" spans="1:7" ht="14.25">
      <c r="A82" s="15"/>
      <c r="B82" s="16"/>
      <c r="C82" s="21" t="s">
        <v>237</v>
      </c>
      <c r="D82" s="18" t="s">
        <v>61</v>
      </c>
      <c r="E82" s="138">
        <v>2778533</v>
      </c>
      <c r="F82" s="138">
        <v>1104040</v>
      </c>
      <c r="G82" s="169">
        <f t="shared" si="1"/>
        <v>0.39734636946906876</v>
      </c>
    </row>
    <row r="83" spans="1:7" ht="14.25">
      <c r="A83" s="15"/>
      <c r="B83" s="16"/>
      <c r="C83" s="21" t="s">
        <v>238</v>
      </c>
      <c r="D83" s="18" t="s">
        <v>62</v>
      </c>
      <c r="E83" s="138">
        <v>70000</v>
      </c>
      <c r="F83" s="138">
        <v>153241</v>
      </c>
      <c r="G83" s="169">
        <f t="shared" si="1"/>
        <v>2.189157142857143</v>
      </c>
    </row>
    <row r="84" spans="1:7" ht="14.25">
      <c r="A84" s="7"/>
      <c r="B84" s="8"/>
      <c r="C84" s="9"/>
      <c r="D84" s="20"/>
      <c r="E84" s="137"/>
      <c r="F84" s="137"/>
      <c r="G84" s="168"/>
    </row>
    <row r="85" spans="1:7" ht="14.25">
      <c r="A85" s="3">
        <v>758</v>
      </c>
      <c r="B85" s="4"/>
      <c r="C85" s="5"/>
      <c r="D85" s="4" t="s">
        <v>20</v>
      </c>
      <c r="E85" s="140">
        <f>SUM(E87,E90,E93,E96,E100)</f>
        <v>8178055</v>
      </c>
      <c r="F85" s="140">
        <f>SUM(F87,F90,F93,F96,F100)</f>
        <v>4711154</v>
      </c>
      <c r="G85" s="194">
        <f t="shared" si="1"/>
        <v>0.5760726725364405</v>
      </c>
    </row>
    <row r="86" spans="1:7" ht="14.25">
      <c r="A86" s="7"/>
      <c r="B86" s="8"/>
      <c r="C86" s="9"/>
      <c r="D86" s="8"/>
      <c r="E86" s="137"/>
      <c r="F86" s="137"/>
      <c r="G86" s="168"/>
    </row>
    <row r="87" spans="1:7" ht="25.5">
      <c r="A87" s="7"/>
      <c r="B87" s="8">
        <v>75801</v>
      </c>
      <c r="C87" s="9"/>
      <c r="D87" s="20" t="s">
        <v>63</v>
      </c>
      <c r="E87" s="137">
        <f>SUM(E88)</f>
        <v>5309750</v>
      </c>
      <c r="F87" s="137">
        <f>SUM(F88)</f>
        <v>3267536</v>
      </c>
      <c r="G87" s="168">
        <f t="shared" si="1"/>
        <v>0.615384151796224</v>
      </c>
    </row>
    <row r="88" spans="1:7" ht="14.25">
      <c r="A88" s="15"/>
      <c r="B88" s="16"/>
      <c r="C88" s="21" t="s">
        <v>239</v>
      </c>
      <c r="D88" s="18" t="s">
        <v>64</v>
      </c>
      <c r="E88" s="138">
        <v>5309750</v>
      </c>
      <c r="F88" s="138">
        <v>3267536</v>
      </c>
      <c r="G88" s="169">
        <f t="shared" si="1"/>
        <v>0.615384151796224</v>
      </c>
    </row>
    <row r="89" spans="1:7" ht="14.25">
      <c r="A89" s="7"/>
      <c r="B89" s="8"/>
      <c r="C89" s="9"/>
      <c r="D89" s="20"/>
      <c r="E89" s="137"/>
      <c r="F89" s="137"/>
      <c r="G89" s="168"/>
    </row>
    <row r="90" spans="1:7" ht="25.5">
      <c r="A90" s="7"/>
      <c r="B90" s="8">
        <v>75805</v>
      </c>
      <c r="C90" s="9"/>
      <c r="D90" s="20" t="s">
        <v>285</v>
      </c>
      <c r="E90" s="137">
        <f>SUM(E91)</f>
        <v>756</v>
      </c>
      <c r="F90" s="137">
        <f>SUM(F91)</f>
        <v>756</v>
      </c>
      <c r="G90" s="168">
        <f t="shared" si="1"/>
        <v>1</v>
      </c>
    </row>
    <row r="91" spans="1:7" ht="14.25">
      <c r="A91" s="15"/>
      <c r="B91" s="16"/>
      <c r="C91" s="21" t="s">
        <v>239</v>
      </c>
      <c r="D91" s="18" t="s">
        <v>64</v>
      </c>
      <c r="E91" s="138">
        <v>756</v>
      </c>
      <c r="F91" s="138">
        <v>756</v>
      </c>
      <c r="G91" s="169">
        <f t="shared" si="1"/>
        <v>1</v>
      </c>
    </row>
    <row r="92" spans="1:7" ht="14.25">
      <c r="A92" s="7"/>
      <c r="B92" s="8"/>
      <c r="C92" s="9"/>
      <c r="D92" s="20"/>
      <c r="E92" s="137"/>
      <c r="F92" s="137"/>
      <c r="G92" s="168"/>
    </row>
    <row r="93" spans="1:7" ht="25.5">
      <c r="A93" s="7"/>
      <c r="B93" s="8">
        <v>75807</v>
      </c>
      <c r="C93" s="9"/>
      <c r="D93" s="20" t="s">
        <v>249</v>
      </c>
      <c r="E93" s="137">
        <f>SUM(E94)</f>
        <v>1685098</v>
      </c>
      <c r="F93" s="137">
        <f>SUM(F94)</f>
        <v>842550</v>
      </c>
      <c r="G93" s="168">
        <f t="shared" si="1"/>
        <v>0.5000005934372956</v>
      </c>
    </row>
    <row r="94" spans="1:7" ht="14.25">
      <c r="A94" s="15"/>
      <c r="B94" s="16"/>
      <c r="C94" s="21" t="s">
        <v>239</v>
      </c>
      <c r="D94" s="18" t="s">
        <v>64</v>
      </c>
      <c r="E94" s="138">
        <v>1685098</v>
      </c>
      <c r="F94" s="138">
        <v>842550</v>
      </c>
      <c r="G94" s="169">
        <f t="shared" si="1"/>
        <v>0.5000005934372956</v>
      </c>
    </row>
    <row r="95" spans="1:7" ht="14.25">
      <c r="A95" s="7"/>
      <c r="B95" s="8"/>
      <c r="C95" s="9"/>
      <c r="D95" s="20"/>
      <c r="E95" s="137"/>
      <c r="F95" s="137"/>
      <c r="G95" s="168"/>
    </row>
    <row r="96" spans="1:7" ht="14.25">
      <c r="A96" s="7"/>
      <c r="B96" s="8">
        <v>75814</v>
      </c>
      <c r="C96" s="9"/>
      <c r="D96" s="20" t="s">
        <v>296</v>
      </c>
      <c r="E96" s="137">
        <f>SUM(E97:E98)</f>
        <v>0</v>
      </c>
      <c r="F96" s="137">
        <f>SUM(F97:F98)</f>
        <v>9084</v>
      </c>
      <c r="G96" s="168">
        <v>0</v>
      </c>
    </row>
    <row r="97" spans="1:7" ht="14.25">
      <c r="A97" s="15"/>
      <c r="B97" s="16"/>
      <c r="C97" s="21" t="s">
        <v>290</v>
      </c>
      <c r="D97" s="18" t="s">
        <v>295</v>
      </c>
      <c r="E97" s="138">
        <v>0</v>
      </c>
      <c r="F97" s="138">
        <v>6806</v>
      </c>
      <c r="G97" s="169">
        <v>0</v>
      </c>
    </row>
    <row r="98" spans="1:7" ht="14.25">
      <c r="A98" s="15"/>
      <c r="B98" s="16"/>
      <c r="C98" s="21" t="s">
        <v>221</v>
      </c>
      <c r="D98" s="18" t="s">
        <v>180</v>
      </c>
      <c r="E98" s="138">
        <v>0</v>
      </c>
      <c r="F98" s="138">
        <v>2278</v>
      </c>
      <c r="G98" s="169">
        <v>0</v>
      </c>
    </row>
    <row r="99" spans="1:7" ht="14.25">
      <c r="A99" s="15"/>
      <c r="B99" s="16"/>
      <c r="C99" s="21"/>
      <c r="D99" s="18"/>
      <c r="E99" s="138"/>
      <c r="F99" s="138"/>
      <c r="G99" s="169"/>
    </row>
    <row r="100" spans="1:7" ht="25.5">
      <c r="A100" s="7"/>
      <c r="B100" s="8">
        <v>75831</v>
      </c>
      <c r="C100" s="9"/>
      <c r="D100" s="20" t="s">
        <v>248</v>
      </c>
      <c r="E100" s="137">
        <f>SUM(E101)</f>
        <v>1182451</v>
      </c>
      <c r="F100" s="137">
        <f>SUM(F101)</f>
        <v>591228</v>
      </c>
      <c r="G100" s="168">
        <f t="shared" si="1"/>
        <v>0.5000021142525145</v>
      </c>
    </row>
    <row r="101" spans="1:7" ht="14.25">
      <c r="A101" s="15"/>
      <c r="B101" s="16"/>
      <c r="C101" s="21" t="s">
        <v>239</v>
      </c>
      <c r="D101" s="18" t="s">
        <v>64</v>
      </c>
      <c r="E101" s="138">
        <v>1182451</v>
      </c>
      <c r="F101" s="138">
        <v>591228</v>
      </c>
      <c r="G101" s="169">
        <f t="shared" si="1"/>
        <v>0.5000021142525145</v>
      </c>
    </row>
    <row r="102" spans="1:7" ht="11.25" customHeight="1">
      <c r="A102" s="15"/>
      <c r="B102" s="16"/>
      <c r="C102" s="21"/>
      <c r="D102" s="18"/>
      <c r="E102" s="138"/>
      <c r="F102" s="138"/>
      <c r="G102" s="169"/>
    </row>
    <row r="103" spans="1:7" ht="14.25">
      <c r="A103" s="3">
        <v>801</v>
      </c>
      <c r="B103" s="4"/>
      <c r="C103" s="5"/>
      <c r="D103" s="4" t="s">
        <v>21</v>
      </c>
      <c r="E103" s="136">
        <f>SUM(E105,E108)</f>
        <v>54834</v>
      </c>
      <c r="F103" s="136">
        <f>SUM(F105,F108)</f>
        <v>44478</v>
      </c>
      <c r="G103" s="192">
        <f t="shared" si="1"/>
        <v>0.8111390742969691</v>
      </c>
    </row>
    <row r="104" spans="1:7" ht="11.25" customHeight="1">
      <c r="A104" s="7"/>
      <c r="B104" s="8"/>
      <c r="C104" s="9"/>
      <c r="D104" s="20"/>
      <c r="E104" s="137"/>
      <c r="F104" s="137"/>
      <c r="G104" s="168"/>
    </row>
    <row r="105" spans="1:7" s="44" customFormat="1" ht="15">
      <c r="A105" s="7"/>
      <c r="B105" s="8">
        <v>80101</v>
      </c>
      <c r="C105" s="9"/>
      <c r="D105" s="20" t="s">
        <v>284</v>
      </c>
      <c r="E105" s="137">
        <f>SUM(E106:E106)</f>
        <v>4834</v>
      </c>
      <c r="F105" s="137">
        <f>SUM(F106:F106)</f>
        <v>4834</v>
      </c>
      <c r="G105" s="168">
        <f t="shared" si="1"/>
        <v>1</v>
      </c>
    </row>
    <row r="106" spans="1:7" ht="38.25">
      <c r="A106" s="15"/>
      <c r="B106" s="16"/>
      <c r="C106" s="21" t="s">
        <v>282</v>
      </c>
      <c r="D106" s="18" t="s">
        <v>283</v>
      </c>
      <c r="E106" s="138">
        <v>4834</v>
      </c>
      <c r="F106" s="138">
        <v>4834</v>
      </c>
      <c r="G106" s="169">
        <f t="shared" si="1"/>
        <v>1</v>
      </c>
    </row>
    <row r="107" spans="1:7" ht="4.5" customHeight="1">
      <c r="A107" s="15"/>
      <c r="B107" s="16"/>
      <c r="C107" s="21"/>
      <c r="D107" s="18"/>
      <c r="E107" s="138"/>
      <c r="F107" s="138"/>
      <c r="G107" s="169"/>
    </row>
    <row r="108" spans="1:7" s="44" customFormat="1" ht="15">
      <c r="A108" s="7"/>
      <c r="B108" s="8">
        <v>80114</v>
      </c>
      <c r="C108" s="9"/>
      <c r="D108" s="20" t="s">
        <v>146</v>
      </c>
      <c r="E108" s="137">
        <f>SUM(E109:E110)</f>
        <v>50000</v>
      </c>
      <c r="F108" s="137">
        <f>SUM(F109:F110)</f>
        <v>39644</v>
      </c>
      <c r="G108" s="168">
        <f t="shared" si="1"/>
        <v>0.79288</v>
      </c>
    </row>
    <row r="109" spans="1:7" ht="14.25">
      <c r="A109" s="15"/>
      <c r="B109" s="16"/>
      <c r="C109" s="21" t="s">
        <v>240</v>
      </c>
      <c r="D109" s="18" t="s">
        <v>13</v>
      </c>
      <c r="E109" s="138">
        <v>50000</v>
      </c>
      <c r="F109" s="138">
        <v>39305</v>
      </c>
      <c r="G109" s="169">
        <f t="shared" si="1"/>
        <v>0.7861</v>
      </c>
    </row>
    <row r="110" spans="1:7" ht="14.25">
      <c r="A110" s="15"/>
      <c r="B110" s="16"/>
      <c r="C110" s="21" t="s">
        <v>221</v>
      </c>
      <c r="D110" s="18" t="s">
        <v>180</v>
      </c>
      <c r="E110" s="138">
        <v>0</v>
      </c>
      <c r="F110" s="138">
        <v>339</v>
      </c>
      <c r="G110" s="169">
        <v>0</v>
      </c>
    </row>
    <row r="111" spans="1:7" ht="14.25">
      <c r="A111" s="15"/>
      <c r="B111" s="16"/>
      <c r="C111" s="21"/>
      <c r="D111" s="18"/>
      <c r="E111" s="138"/>
      <c r="F111" s="138"/>
      <c r="G111" s="169"/>
    </row>
    <row r="112" spans="1:7" ht="14.25">
      <c r="A112" s="3">
        <v>852</v>
      </c>
      <c r="B112" s="4"/>
      <c r="C112" s="5"/>
      <c r="D112" s="4" t="s">
        <v>214</v>
      </c>
      <c r="E112" s="136">
        <f>SUM(E114,E118,E121,E124,E127,E131)</f>
        <v>2160058</v>
      </c>
      <c r="F112" s="136">
        <f>SUM(F114,F118,F121,F124,F127,F131)</f>
        <v>1184137</v>
      </c>
      <c r="G112" s="192">
        <f t="shared" si="1"/>
        <v>0.5481968539733655</v>
      </c>
    </row>
    <row r="113" spans="1:7" ht="14.25">
      <c r="A113" s="15"/>
      <c r="B113" s="16"/>
      <c r="C113" s="21"/>
      <c r="D113" s="18"/>
      <c r="E113" s="138"/>
      <c r="F113" s="138"/>
      <c r="G113" s="169"/>
    </row>
    <row r="114" spans="1:7" ht="38.25">
      <c r="A114" s="15"/>
      <c r="B114" s="8">
        <v>85212</v>
      </c>
      <c r="C114" s="9"/>
      <c r="D114" s="20" t="s">
        <v>276</v>
      </c>
      <c r="E114" s="137">
        <f>SUM(E115:E116)</f>
        <v>1172835</v>
      </c>
      <c r="F114" s="137">
        <f>SUM(F115:F116)</f>
        <v>571735</v>
      </c>
      <c r="G114" s="168">
        <f t="shared" si="1"/>
        <v>0.48748118874351465</v>
      </c>
    </row>
    <row r="115" spans="1:7" ht="51">
      <c r="A115" s="15"/>
      <c r="B115" s="16"/>
      <c r="C115" s="21" t="s">
        <v>220</v>
      </c>
      <c r="D115" s="18" t="s">
        <v>42</v>
      </c>
      <c r="E115" s="138">
        <v>1161100</v>
      </c>
      <c r="F115" s="138">
        <v>560000</v>
      </c>
      <c r="G115" s="169">
        <f t="shared" si="1"/>
        <v>0.48230126604082335</v>
      </c>
    </row>
    <row r="116" spans="1:7" ht="51">
      <c r="A116" s="15"/>
      <c r="B116" s="16"/>
      <c r="C116" s="21" t="s">
        <v>274</v>
      </c>
      <c r="D116" s="18" t="s">
        <v>275</v>
      </c>
      <c r="E116" s="138">
        <v>11735</v>
      </c>
      <c r="F116" s="138">
        <v>11735</v>
      </c>
      <c r="G116" s="169">
        <f t="shared" si="1"/>
        <v>1</v>
      </c>
    </row>
    <row r="117" spans="1:7" ht="14.25">
      <c r="A117" s="15"/>
      <c r="B117" s="16"/>
      <c r="C117" s="21"/>
      <c r="D117" s="18"/>
      <c r="E117" s="138"/>
      <c r="F117" s="138"/>
      <c r="G117" s="169"/>
    </row>
    <row r="118" spans="1:7" s="44" customFormat="1" ht="38.25">
      <c r="A118" s="7"/>
      <c r="B118" s="8">
        <v>85213</v>
      </c>
      <c r="C118" s="9"/>
      <c r="D118" s="20" t="s">
        <v>163</v>
      </c>
      <c r="E118" s="137">
        <f>SUM(E119)</f>
        <v>45900</v>
      </c>
      <c r="F118" s="137">
        <f>SUM(F119)</f>
        <v>16200</v>
      </c>
      <c r="G118" s="168">
        <f t="shared" si="1"/>
        <v>0.35294117647058826</v>
      </c>
    </row>
    <row r="119" spans="1:7" ht="51">
      <c r="A119" s="15"/>
      <c r="B119" s="16"/>
      <c r="C119" s="21" t="s">
        <v>220</v>
      </c>
      <c r="D119" s="18" t="s">
        <v>42</v>
      </c>
      <c r="E119" s="138">
        <v>45900</v>
      </c>
      <c r="F119" s="138">
        <v>16200</v>
      </c>
      <c r="G119" s="169">
        <f t="shared" si="1"/>
        <v>0.35294117647058826</v>
      </c>
    </row>
    <row r="120" spans="1:7" ht="14.25">
      <c r="A120" s="15"/>
      <c r="B120" s="16"/>
      <c r="C120" s="21"/>
      <c r="D120" s="18"/>
      <c r="E120" s="138"/>
      <c r="F120" s="138"/>
      <c r="G120" s="169"/>
    </row>
    <row r="121" spans="1:7" ht="25.5">
      <c r="A121" s="7"/>
      <c r="B121" s="8">
        <v>85214</v>
      </c>
      <c r="C121" s="9"/>
      <c r="D121" s="20" t="s">
        <v>161</v>
      </c>
      <c r="E121" s="137">
        <f>SUM(E122:E122)</f>
        <v>713058</v>
      </c>
      <c r="F121" s="137">
        <f>SUM(F122:F122)</f>
        <v>474100</v>
      </c>
      <c r="G121" s="168">
        <f t="shared" si="1"/>
        <v>0.6648828005575984</v>
      </c>
    </row>
    <row r="122" spans="1:7" ht="51">
      <c r="A122" s="15"/>
      <c r="B122" s="16"/>
      <c r="C122" s="21" t="s">
        <v>220</v>
      </c>
      <c r="D122" s="18" t="s">
        <v>42</v>
      </c>
      <c r="E122" s="138">
        <v>713058</v>
      </c>
      <c r="F122" s="138">
        <v>474100</v>
      </c>
      <c r="G122" s="169">
        <f t="shared" si="1"/>
        <v>0.6648828005575984</v>
      </c>
    </row>
    <row r="123" spans="1:7" ht="14.25">
      <c r="A123" s="7"/>
      <c r="B123" s="8"/>
      <c r="C123" s="21"/>
      <c r="D123" s="18"/>
      <c r="E123" s="137"/>
      <c r="F123" s="137"/>
      <c r="G123" s="168"/>
    </row>
    <row r="124" spans="1:7" ht="25.5">
      <c r="A124" s="7"/>
      <c r="B124" s="8">
        <v>85216</v>
      </c>
      <c r="C124" s="9"/>
      <c r="D124" s="20" t="s">
        <v>69</v>
      </c>
      <c r="E124" s="137">
        <f>SUM(E125:E125)</f>
        <v>7465</v>
      </c>
      <c r="F124" s="137">
        <f>SUM(F125:F125)</f>
        <v>6565</v>
      </c>
      <c r="G124" s="168">
        <f t="shared" si="1"/>
        <v>0.8794373744139317</v>
      </c>
    </row>
    <row r="125" spans="1:7" ht="51">
      <c r="A125" s="15"/>
      <c r="B125" s="16"/>
      <c r="C125" s="21" t="s">
        <v>220</v>
      </c>
      <c r="D125" s="18" t="s">
        <v>151</v>
      </c>
      <c r="E125" s="138">
        <v>7465</v>
      </c>
      <c r="F125" s="138">
        <v>6565</v>
      </c>
      <c r="G125" s="169">
        <f t="shared" si="1"/>
        <v>0.8794373744139317</v>
      </c>
    </row>
    <row r="126" spans="1:7" ht="14.25">
      <c r="A126" s="7"/>
      <c r="B126" s="8"/>
      <c r="C126" s="21"/>
      <c r="D126" s="18"/>
      <c r="E126" s="137"/>
      <c r="F126" s="137"/>
      <c r="G126" s="168"/>
    </row>
    <row r="127" spans="1:7" ht="14.25">
      <c r="A127" s="7"/>
      <c r="B127" s="8">
        <v>85219</v>
      </c>
      <c r="C127" s="9"/>
      <c r="D127" s="20" t="s">
        <v>70</v>
      </c>
      <c r="E127" s="137">
        <f>SUM(E128:E129)</f>
        <v>210800</v>
      </c>
      <c r="F127" s="137">
        <f>SUM(F128:F129)</f>
        <v>112937</v>
      </c>
      <c r="G127" s="168">
        <f t="shared" si="1"/>
        <v>0.5357542694497154</v>
      </c>
    </row>
    <row r="128" spans="1:7" ht="14.25">
      <c r="A128" s="15"/>
      <c r="B128" s="16"/>
      <c r="C128" s="21" t="s">
        <v>240</v>
      </c>
      <c r="D128" s="18" t="s">
        <v>13</v>
      </c>
      <c r="E128" s="138">
        <v>12000</v>
      </c>
      <c r="F128" s="138">
        <v>6337</v>
      </c>
      <c r="G128" s="169">
        <f t="shared" si="1"/>
        <v>0.5280833333333333</v>
      </c>
    </row>
    <row r="129" spans="1:7" ht="51">
      <c r="A129" s="15"/>
      <c r="B129" s="16"/>
      <c r="C129" s="21" t="s">
        <v>220</v>
      </c>
      <c r="D129" s="18" t="s">
        <v>42</v>
      </c>
      <c r="E129" s="138">
        <v>198800</v>
      </c>
      <c r="F129" s="138">
        <v>106600</v>
      </c>
      <c r="G129" s="169">
        <f t="shared" si="1"/>
        <v>0.5362173038229376</v>
      </c>
    </row>
    <row r="130" spans="1:7" ht="14.25">
      <c r="A130" s="15"/>
      <c r="B130" s="16"/>
      <c r="C130" s="21"/>
      <c r="D130" s="18"/>
      <c r="E130" s="138"/>
      <c r="F130" s="138"/>
      <c r="G130" s="169"/>
    </row>
    <row r="131" spans="1:7" ht="14.25">
      <c r="A131" s="15"/>
      <c r="B131" s="8">
        <v>85295</v>
      </c>
      <c r="C131" s="9"/>
      <c r="D131" s="20" t="s">
        <v>38</v>
      </c>
      <c r="E131" s="137">
        <f>SUM(E132:E132)</f>
        <v>10000</v>
      </c>
      <c r="F131" s="137">
        <f>SUM(F132:F132)</f>
        <v>2600</v>
      </c>
      <c r="G131" s="168">
        <f t="shared" si="1"/>
        <v>0.26</v>
      </c>
    </row>
    <row r="132" spans="1:7" ht="25.5">
      <c r="A132" s="15"/>
      <c r="B132" s="16"/>
      <c r="C132" s="21" t="s">
        <v>241</v>
      </c>
      <c r="D132" s="18" t="s">
        <v>198</v>
      </c>
      <c r="E132" s="138">
        <v>10000</v>
      </c>
      <c r="F132" s="138">
        <v>2600</v>
      </c>
      <c r="G132" s="169">
        <f t="shared" si="1"/>
        <v>0.26</v>
      </c>
    </row>
    <row r="133" spans="1:7" ht="14.25">
      <c r="A133" s="7"/>
      <c r="B133" s="8"/>
      <c r="C133" s="9"/>
      <c r="D133" s="8"/>
      <c r="E133" s="137"/>
      <c r="F133" s="137"/>
      <c r="G133" s="168"/>
    </row>
    <row r="134" spans="1:7" ht="25.5">
      <c r="A134" s="3">
        <v>900</v>
      </c>
      <c r="B134" s="4"/>
      <c r="C134" s="5"/>
      <c r="D134" s="53" t="s">
        <v>22</v>
      </c>
      <c r="E134" s="136">
        <f>SUM(E136,E139,E142,E145)</f>
        <v>1579166</v>
      </c>
      <c r="F134" s="136">
        <f>SUM(F136,F139,F142,F145)</f>
        <v>43787</v>
      </c>
      <c r="G134" s="192">
        <f t="shared" si="1"/>
        <v>0.0277279272730036</v>
      </c>
    </row>
    <row r="135" spans="1:7" ht="9.75" customHeight="1">
      <c r="A135" s="7"/>
      <c r="B135" s="8"/>
      <c r="C135" s="9"/>
      <c r="D135" s="8"/>
      <c r="E135" s="137"/>
      <c r="F135" s="137"/>
      <c r="G135" s="168"/>
    </row>
    <row r="136" spans="1:7" ht="14.25">
      <c r="A136" s="7"/>
      <c r="B136" s="8">
        <v>90002</v>
      </c>
      <c r="C136" s="9"/>
      <c r="D136" s="59" t="s">
        <v>155</v>
      </c>
      <c r="E136" s="137">
        <f>SUM(E137:E137)</f>
        <v>45000</v>
      </c>
      <c r="F136" s="137">
        <f>SUM(F137:F137)</f>
        <v>0</v>
      </c>
      <c r="G136" s="168">
        <f aca="true" t="shared" si="2" ref="G135:G156">SUM(F136/E136)</f>
        <v>0</v>
      </c>
    </row>
    <row r="137" spans="1:7" ht="38.25">
      <c r="A137" s="15"/>
      <c r="B137" s="16"/>
      <c r="C137" s="21" t="s">
        <v>262</v>
      </c>
      <c r="D137" s="18" t="s">
        <v>263</v>
      </c>
      <c r="E137" s="138">
        <v>45000</v>
      </c>
      <c r="F137" s="138">
        <v>0</v>
      </c>
      <c r="G137" s="169">
        <f t="shared" si="2"/>
        <v>0</v>
      </c>
    </row>
    <row r="138" spans="1:7" ht="9.75" customHeight="1">
      <c r="A138" s="15"/>
      <c r="B138" s="16"/>
      <c r="C138" s="21"/>
      <c r="D138" s="18"/>
      <c r="E138" s="138"/>
      <c r="F138" s="138"/>
      <c r="G138" s="169"/>
    </row>
    <row r="139" spans="1:7" ht="14.25">
      <c r="A139" s="7"/>
      <c r="B139" s="8">
        <v>90015</v>
      </c>
      <c r="C139" s="9"/>
      <c r="D139" s="59" t="s">
        <v>72</v>
      </c>
      <c r="E139" s="137">
        <f>SUM(E140:E140)</f>
        <v>39773</v>
      </c>
      <c r="F139" s="137">
        <f>SUM(F140:F140)</f>
        <v>39773</v>
      </c>
      <c r="G139" s="168">
        <f t="shared" si="2"/>
        <v>1</v>
      </c>
    </row>
    <row r="140" spans="1:7" ht="51">
      <c r="A140" s="15"/>
      <c r="B140" s="16"/>
      <c r="C140" s="21" t="s">
        <v>220</v>
      </c>
      <c r="D140" s="18" t="s">
        <v>42</v>
      </c>
      <c r="E140" s="138">
        <v>39773</v>
      </c>
      <c r="F140" s="138">
        <v>39773</v>
      </c>
      <c r="G140" s="169">
        <f t="shared" si="2"/>
        <v>1</v>
      </c>
    </row>
    <row r="141" spans="1:7" ht="14.25">
      <c r="A141" s="15"/>
      <c r="B141" s="16"/>
      <c r="C141" s="21"/>
      <c r="D141" s="18"/>
      <c r="E141" s="138"/>
      <c r="F141" s="138"/>
      <c r="G141" s="169"/>
    </row>
    <row r="142" spans="1:7" ht="38.25">
      <c r="A142" s="15"/>
      <c r="B142" s="8">
        <v>90020</v>
      </c>
      <c r="C142" s="9"/>
      <c r="D142" s="59" t="s">
        <v>297</v>
      </c>
      <c r="E142" s="137">
        <f>SUM(E143:E143)</f>
        <v>0</v>
      </c>
      <c r="F142" s="137">
        <f>SUM(F143:F143)</f>
        <v>4014</v>
      </c>
      <c r="G142" s="168">
        <v>0</v>
      </c>
    </row>
    <row r="143" spans="1:7" ht="14.25">
      <c r="A143" s="15"/>
      <c r="B143" s="16"/>
      <c r="C143" s="74" t="s">
        <v>298</v>
      </c>
      <c r="D143" s="56" t="s">
        <v>299</v>
      </c>
      <c r="E143" s="138">
        <v>0</v>
      </c>
      <c r="F143" s="138">
        <v>4014</v>
      </c>
      <c r="G143" s="169">
        <v>0</v>
      </c>
    </row>
    <row r="144" spans="1:7" ht="14.25">
      <c r="A144" s="15"/>
      <c r="B144" s="16"/>
      <c r="C144" s="21"/>
      <c r="D144" s="18"/>
      <c r="E144" s="138"/>
      <c r="F144" s="138"/>
      <c r="G144" s="169"/>
    </row>
    <row r="145" spans="1:7" ht="14.25">
      <c r="A145" s="15"/>
      <c r="B145" s="8">
        <v>90095</v>
      </c>
      <c r="C145" s="9"/>
      <c r="D145" s="59" t="s">
        <v>38</v>
      </c>
      <c r="E145" s="137">
        <f>SUM(E146:E146)</f>
        <v>1494393</v>
      </c>
      <c r="F145" s="137">
        <f>SUM(F146:F146)</f>
        <v>0</v>
      </c>
      <c r="G145" s="168">
        <f t="shared" si="2"/>
        <v>0</v>
      </c>
    </row>
    <row r="146" spans="1:7" ht="51">
      <c r="A146" s="15"/>
      <c r="B146" s="16"/>
      <c r="C146" s="74" t="s">
        <v>266</v>
      </c>
      <c r="D146" s="56" t="s">
        <v>267</v>
      </c>
      <c r="E146" s="138">
        <v>1494393</v>
      </c>
      <c r="F146" s="138">
        <v>0</v>
      </c>
      <c r="G146" s="169">
        <f t="shared" si="2"/>
        <v>0</v>
      </c>
    </row>
    <row r="147" spans="1:7" ht="14.25">
      <c r="A147" s="7"/>
      <c r="B147" s="8"/>
      <c r="C147" s="9"/>
      <c r="D147" s="8"/>
      <c r="E147" s="137"/>
      <c r="F147" s="137"/>
      <c r="G147" s="168"/>
    </row>
    <row r="148" spans="1:7" ht="25.5">
      <c r="A148" s="3">
        <v>921</v>
      </c>
      <c r="B148" s="4"/>
      <c r="C148" s="5"/>
      <c r="D148" s="4" t="s">
        <v>23</v>
      </c>
      <c r="E148" s="136">
        <f>SUM(E150,E153)</f>
        <v>45970</v>
      </c>
      <c r="F148" s="136">
        <f>SUM(F150,F153)</f>
        <v>23684</v>
      </c>
      <c r="G148" s="192">
        <f t="shared" si="2"/>
        <v>0.5152055688492495</v>
      </c>
    </row>
    <row r="149" spans="1:7" ht="14.25">
      <c r="A149" s="7"/>
      <c r="B149" s="8"/>
      <c r="C149" s="9"/>
      <c r="D149" s="8"/>
      <c r="E149" s="137"/>
      <c r="F149" s="137"/>
      <c r="G149" s="168"/>
    </row>
    <row r="150" spans="1:7" ht="14.25">
      <c r="A150" s="7"/>
      <c r="B150" s="8">
        <v>92116</v>
      </c>
      <c r="C150" s="9"/>
      <c r="D150" s="20" t="s">
        <v>140</v>
      </c>
      <c r="E150" s="137">
        <f>SUM(E151:E151)</f>
        <v>44570</v>
      </c>
      <c r="F150" s="137">
        <f>SUM(F151:F151)</f>
        <v>22284</v>
      </c>
      <c r="G150" s="168">
        <f t="shared" si="2"/>
        <v>0.4999775633834418</v>
      </c>
    </row>
    <row r="151" spans="1:7" ht="51">
      <c r="A151" s="15"/>
      <c r="B151" s="16"/>
      <c r="C151" s="21" t="s">
        <v>173</v>
      </c>
      <c r="D151" s="18" t="s">
        <v>44</v>
      </c>
      <c r="E151" s="138">
        <v>44570</v>
      </c>
      <c r="F151" s="138">
        <v>22284</v>
      </c>
      <c r="G151" s="169">
        <f t="shared" si="2"/>
        <v>0.4999775633834418</v>
      </c>
    </row>
    <row r="152" spans="1:7" ht="14.25">
      <c r="A152" s="15"/>
      <c r="B152" s="16"/>
      <c r="C152" s="21"/>
      <c r="D152" s="18"/>
      <c r="E152" s="138"/>
      <c r="F152" s="138"/>
      <c r="G152" s="169"/>
    </row>
    <row r="153" spans="1:7" ht="14.25">
      <c r="A153" s="7"/>
      <c r="B153" s="8">
        <v>92195</v>
      </c>
      <c r="C153" s="9"/>
      <c r="D153" s="20" t="s">
        <v>38</v>
      </c>
      <c r="E153" s="137">
        <f>SUM(E154:E154)</f>
        <v>1400</v>
      </c>
      <c r="F153" s="137">
        <f>SUM(F154:F154)</f>
        <v>1400</v>
      </c>
      <c r="G153" s="168">
        <f t="shared" si="2"/>
        <v>1</v>
      </c>
    </row>
    <row r="154" spans="1:7" ht="51">
      <c r="A154" s="15"/>
      <c r="B154" s="16"/>
      <c r="C154" s="21" t="s">
        <v>173</v>
      </c>
      <c r="D154" s="18" t="s">
        <v>44</v>
      </c>
      <c r="E154" s="138">
        <v>1400</v>
      </c>
      <c r="F154" s="138">
        <v>1400</v>
      </c>
      <c r="G154" s="169">
        <f t="shared" si="2"/>
        <v>1</v>
      </c>
    </row>
    <row r="155" spans="1:7" ht="15" thickBot="1">
      <c r="A155" s="15"/>
      <c r="B155" s="16"/>
      <c r="C155" s="21"/>
      <c r="D155" s="18"/>
      <c r="E155" s="138"/>
      <c r="F155" s="138"/>
      <c r="G155" s="169"/>
    </row>
    <row r="156" spans="1:7" ht="16.5" thickBot="1" thickTop="1">
      <c r="A156" s="177" t="s">
        <v>14</v>
      </c>
      <c r="B156" s="178"/>
      <c r="C156" s="178"/>
      <c r="D156" s="178"/>
      <c r="E156" s="143">
        <f>SUM(E6,E11,E22,E28,E39,E47,E52,E85,E103,E112,E134,E148)</f>
        <v>24761119</v>
      </c>
      <c r="F156" s="143">
        <f>SUM(F6,F11,F22,F28,F39,F47,F52,F85,F103,F112,F134,F148)</f>
        <v>11656336</v>
      </c>
      <c r="G156" s="197">
        <f t="shared" si="2"/>
        <v>0.4707515843690263</v>
      </c>
    </row>
    <row r="157" ht="15" thickTop="1"/>
  </sheetData>
  <mergeCells count="4">
    <mergeCell ref="F1:G1"/>
    <mergeCell ref="A156:D156"/>
    <mergeCell ref="A2:G2"/>
    <mergeCell ref="A3:G3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7"/>
  <sheetViews>
    <sheetView workbookViewId="0" topLeftCell="A1">
      <selection activeCell="A1" sqref="A1"/>
    </sheetView>
  </sheetViews>
  <sheetFormatPr defaultColWidth="9.00390625" defaultRowHeight="12.75"/>
  <cols>
    <col min="1" max="1" width="4.625" style="91" customWidth="1"/>
    <col min="2" max="2" width="6.625" style="92" bestFit="1" customWidth="1"/>
    <col min="3" max="3" width="5.00390625" style="93" bestFit="1" customWidth="1"/>
    <col min="4" max="4" width="43.75390625" style="91" customWidth="1"/>
    <col min="5" max="6" width="13.25390625" style="91" bestFit="1" customWidth="1"/>
    <col min="7" max="7" width="8.25390625" style="91" bestFit="1" customWidth="1"/>
    <col min="8" max="16384" width="7.875" style="91" customWidth="1"/>
  </cols>
  <sheetData>
    <row r="1" spans="4:7" ht="41.25" customHeight="1">
      <c r="D1" s="48"/>
      <c r="E1" s="79"/>
      <c r="F1" s="191" t="s">
        <v>304</v>
      </c>
      <c r="G1" s="191"/>
    </row>
    <row r="2" spans="1:7" s="94" customFormat="1" ht="20.25">
      <c r="A2" s="183" t="s">
        <v>204</v>
      </c>
      <c r="B2" s="183"/>
      <c r="C2" s="183"/>
      <c r="D2" s="183"/>
      <c r="E2" s="183"/>
      <c r="F2" s="183"/>
      <c r="G2" s="183"/>
    </row>
    <row r="3" spans="1:7" s="94" customFormat="1" ht="18">
      <c r="A3" s="190" t="s">
        <v>303</v>
      </c>
      <c r="B3" s="190"/>
      <c r="C3" s="190"/>
      <c r="D3" s="190"/>
      <c r="E3" s="190"/>
      <c r="F3" s="190"/>
      <c r="G3" s="190"/>
    </row>
    <row r="4" spans="1:4" s="50" customFormat="1" ht="13.5" thickBot="1">
      <c r="A4" s="49"/>
      <c r="B4" s="49"/>
      <c r="C4" s="72"/>
      <c r="D4" s="49"/>
    </row>
    <row r="5" spans="1:7" s="51" customFormat="1" ht="19.5" thickBot="1" thickTop="1">
      <c r="A5" s="95" t="s">
        <v>0</v>
      </c>
      <c r="B5" s="96" t="s">
        <v>1</v>
      </c>
      <c r="C5" s="97" t="s">
        <v>2</v>
      </c>
      <c r="D5" s="98" t="s">
        <v>3</v>
      </c>
      <c r="E5" s="132" t="s">
        <v>300</v>
      </c>
      <c r="F5" s="132" t="s">
        <v>301</v>
      </c>
      <c r="G5" s="88" t="s">
        <v>302</v>
      </c>
    </row>
    <row r="6" spans="1:7" s="66" customFormat="1" ht="13.5" thickTop="1">
      <c r="A6" s="99" t="s">
        <v>24</v>
      </c>
      <c r="B6" s="100"/>
      <c r="C6" s="101"/>
      <c r="D6" s="100" t="s">
        <v>25</v>
      </c>
      <c r="E6" s="144">
        <f>SUM(E8,E11)</f>
        <v>43700</v>
      </c>
      <c r="F6" s="144">
        <f>SUM(F8,F11)</f>
        <v>2256</v>
      </c>
      <c r="G6" s="164">
        <f>SUM(F6/E6)</f>
        <v>0.05162471395881007</v>
      </c>
    </row>
    <row r="7" spans="1:7" s="66" customFormat="1" ht="12.75">
      <c r="A7" s="54"/>
      <c r="B7" s="55"/>
      <c r="C7" s="74"/>
      <c r="D7" s="56"/>
      <c r="E7" s="134"/>
      <c r="F7" s="134"/>
      <c r="G7" s="165"/>
    </row>
    <row r="8" spans="1:7" s="66" customFormat="1" ht="12.75">
      <c r="A8" s="54"/>
      <c r="B8" s="75" t="s">
        <v>196</v>
      </c>
      <c r="C8" s="75"/>
      <c r="D8" s="59" t="s">
        <v>197</v>
      </c>
      <c r="E8" s="135">
        <f>SUM(E9)</f>
        <v>42500</v>
      </c>
      <c r="F8" s="135">
        <f>SUM(F9)</f>
        <v>1611</v>
      </c>
      <c r="G8" s="166">
        <f aca="true" t="shared" si="0" ref="G8:G71">SUM(F8/E8)</f>
        <v>0.03790588235294118</v>
      </c>
    </row>
    <row r="9" spans="1:7" s="66" customFormat="1" ht="12.75">
      <c r="A9" s="54"/>
      <c r="B9" s="55"/>
      <c r="C9" s="74" t="s">
        <v>126</v>
      </c>
      <c r="D9" s="56" t="s">
        <v>36</v>
      </c>
      <c r="E9" s="134">
        <v>42500</v>
      </c>
      <c r="F9" s="134">
        <v>1611</v>
      </c>
      <c r="G9" s="165">
        <f t="shared" si="0"/>
        <v>0.03790588235294118</v>
      </c>
    </row>
    <row r="10" spans="1:7" s="66" customFormat="1" ht="12.75">
      <c r="A10" s="54"/>
      <c r="B10" s="55"/>
      <c r="C10" s="76"/>
      <c r="D10" s="60"/>
      <c r="E10" s="134"/>
      <c r="F10" s="134"/>
      <c r="G10" s="165"/>
    </row>
    <row r="11" spans="1:7" s="66" customFormat="1" ht="12.75">
      <c r="A11" s="57"/>
      <c r="B11" s="75" t="s">
        <v>167</v>
      </c>
      <c r="C11" s="75"/>
      <c r="D11" s="59" t="s">
        <v>168</v>
      </c>
      <c r="E11" s="135">
        <f>SUM(E12)</f>
        <v>1200</v>
      </c>
      <c r="F11" s="135">
        <f>SUM(F12)</f>
        <v>645</v>
      </c>
      <c r="G11" s="166">
        <f t="shared" si="0"/>
        <v>0.5375</v>
      </c>
    </row>
    <row r="12" spans="1:7" s="66" customFormat="1" ht="25.5">
      <c r="A12" s="54"/>
      <c r="B12" s="55"/>
      <c r="C12" s="74" t="s">
        <v>162</v>
      </c>
      <c r="D12" s="56" t="s">
        <v>158</v>
      </c>
      <c r="E12" s="134">
        <v>1200</v>
      </c>
      <c r="F12" s="134">
        <v>645</v>
      </c>
      <c r="G12" s="165">
        <f t="shared" si="0"/>
        <v>0.5375</v>
      </c>
    </row>
    <row r="13" spans="1:7" s="66" customFormat="1" ht="12.75">
      <c r="A13" s="54"/>
      <c r="B13" s="55"/>
      <c r="C13" s="74"/>
      <c r="D13" s="56"/>
      <c r="E13" s="134"/>
      <c r="F13" s="134"/>
      <c r="G13" s="165"/>
    </row>
    <row r="14" spans="1:7" s="66" customFormat="1" ht="12.75">
      <c r="A14" s="52" t="s">
        <v>73</v>
      </c>
      <c r="B14" s="53"/>
      <c r="C14" s="73"/>
      <c r="D14" s="53" t="s">
        <v>26</v>
      </c>
      <c r="E14" s="133">
        <f>SUM(E16)</f>
        <v>726785</v>
      </c>
      <c r="F14" s="133">
        <f>SUM(F16)</f>
        <v>139070</v>
      </c>
      <c r="G14" s="167">
        <f t="shared" si="0"/>
        <v>0.19134957380793494</v>
      </c>
    </row>
    <row r="15" spans="1:7" s="66" customFormat="1" ht="12.75">
      <c r="A15" s="54"/>
      <c r="B15" s="55"/>
      <c r="C15" s="74"/>
      <c r="D15" s="56"/>
      <c r="E15" s="134"/>
      <c r="F15" s="134"/>
      <c r="G15" s="165"/>
    </row>
    <row r="16" spans="1:7" s="66" customFormat="1" ht="12.75">
      <c r="A16" s="57"/>
      <c r="B16" s="58" t="s">
        <v>74</v>
      </c>
      <c r="C16" s="75"/>
      <c r="D16" s="59" t="s">
        <v>75</v>
      </c>
      <c r="E16" s="135">
        <f>SUM(E17,E19,E20)</f>
        <v>726785</v>
      </c>
      <c r="F16" s="135">
        <f>SUM(F17,F19,F20)</f>
        <v>139070</v>
      </c>
      <c r="G16" s="166">
        <f t="shared" si="0"/>
        <v>0.19134957380793494</v>
      </c>
    </row>
    <row r="17" spans="1:7" s="66" customFormat="1" ht="12.75">
      <c r="A17" s="54"/>
      <c r="B17" s="55"/>
      <c r="C17" s="74" t="s">
        <v>76</v>
      </c>
      <c r="D17" s="56" t="s">
        <v>35</v>
      </c>
      <c r="E17" s="134">
        <v>140000</v>
      </c>
      <c r="F17" s="134">
        <v>102202</v>
      </c>
      <c r="G17" s="165">
        <f t="shared" si="0"/>
        <v>0.7300142857142857</v>
      </c>
    </row>
    <row r="18" spans="1:7" s="66" customFormat="1" ht="12.75">
      <c r="A18" s="54"/>
      <c r="B18" s="80"/>
      <c r="C18" s="75" t="s">
        <v>4</v>
      </c>
      <c r="D18" s="59" t="s">
        <v>272</v>
      </c>
      <c r="E18" s="135">
        <f>SUM(E19:E20)</f>
        <v>586785</v>
      </c>
      <c r="F18" s="135">
        <f>SUM(F19:F20)</f>
        <v>36868</v>
      </c>
      <c r="G18" s="166">
        <f t="shared" si="0"/>
        <v>0.06283050861900015</v>
      </c>
    </row>
    <row r="19" spans="1:7" s="66" customFormat="1" ht="12.75">
      <c r="A19" s="54"/>
      <c r="B19" s="55"/>
      <c r="C19" s="76">
        <v>6050</v>
      </c>
      <c r="D19" s="60" t="s">
        <v>77</v>
      </c>
      <c r="E19" s="134">
        <v>186400</v>
      </c>
      <c r="F19" s="134">
        <v>36868</v>
      </c>
      <c r="G19" s="165">
        <f t="shared" si="0"/>
        <v>0.19778969957081546</v>
      </c>
    </row>
    <row r="20" spans="1:7" s="66" customFormat="1" ht="51">
      <c r="A20" s="54"/>
      <c r="B20" s="55"/>
      <c r="C20" s="76" t="s">
        <v>265</v>
      </c>
      <c r="D20" s="60" t="s">
        <v>271</v>
      </c>
      <c r="E20" s="134">
        <v>400385</v>
      </c>
      <c r="F20" s="134">
        <v>0</v>
      </c>
      <c r="G20" s="165">
        <f t="shared" si="0"/>
        <v>0</v>
      </c>
    </row>
    <row r="21" spans="1:7" s="66" customFormat="1" ht="12.75">
      <c r="A21" s="54"/>
      <c r="B21" s="55"/>
      <c r="C21" s="74"/>
      <c r="D21" s="56"/>
      <c r="E21" s="134"/>
      <c r="F21" s="134"/>
      <c r="G21" s="165"/>
    </row>
    <row r="22" spans="1:7" s="66" customFormat="1" ht="12.75">
      <c r="A22" s="52" t="s">
        <v>78</v>
      </c>
      <c r="B22" s="53"/>
      <c r="C22" s="73"/>
      <c r="D22" s="53" t="s">
        <v>27</v>
      </c>
      <c r="E22" s="133">
        <f>SUM(E24)</f>
        <v>13000</v>
      </c>
      <c r="F22" s="133">
        <f>SUM(F24)</f>
        <v>1356</v>
      </c>
      <c r="G22" s="167">
        <f t="shared" si="0"/>
        <v>0.10430769230769231</v>
      </c>
    </row>
    <row r="23" spans="1:7" s="66" customFormat="1" ht="12.75">
      <c r="A23" s="62"/>
      <c r="B23" s="55"/>
      <c r="C23" s="74"/>
      <c r="D23" s="55"/>
      <c r="E23" s="134"/>
      <c r="F23" s="134"/>
      <c r="G23" s="165"/>
    </row>
    <row r="24" spans="1:7" s="65" customFormat="1" ht="12.75">
      <c r="A24" s="63"/>
      <c r="B24" s="58" t="s">
        <v>79</v>
      </c>
      <c r="C24" s="75"/>
      <c r="D24" s="64" t="s">
        <v>38</v>
      </c>
      <c r="E24" s="135">
        <f>SUM(E25:E26)</f>
        <v>13000</v>
      </c>
      <c r="F24" s="135">
        <f>SUM(F25:F26)</f>
        <v>1356</v>
      </c>
      <c r="G24" s="166">
        <f t="shared" si="0"/>
        <v>0.10430769230769231</v>
      </c>
    </row>
    <row r="25" spans="1:7" s="66" customFormat="1" ht="12.75">
      <c r="A25" s="61"/>
      <c r="B25" s="55"/>
      <c r="C25" s="74" t="s">
        <v>84</v>
      </c>
      <c r="D25" s="56" t="s">
        <v>33</v>
      </c>
      <c r="E25" s="134">
        <v>6000</v>
      </c>
      <c r="F25" s="134">
        <v>384</v>
      </c>
      <c r="G25" s="165">
        <f t="shared" si="0"/>
        <v>0.064</v>
      </c>
    </row>
    <row r="26" spans="1:7" s="66" customFormat="1" ht="12.75">
      <c r="A26" s="61"/>
      <c r="B26" s="55"/>
      <c r="C26" s="76">
        <v>4300</v>
      </c>
      <c r="D26" s="60" t="s">
        <v>36</v>
      </c>
      <c r="E26" s="134">
        <v>7000</v>
      </c>
      <c r="F26" s="134">
        <v>972</v>
      </c>
      <c r="G26" s="165">
        <f t="shared" si="0"/>
        <v>0.13885714285714285</v>
      </c>
    </row>
    <row r="27" spans="1:7" s="66" customFormat="1" ht="12.75">
      <c r="A27" s="54"/>
      <c r="B27" s="55"/>
      <c r="C27" s="77"/>
      <c r="D27" s="69"/>
      <c r="E27" s="134"/>
      <c r="F27" s="134"/>
      <c r="G27" s="165"/>
    </row>
    <row r="28" spans="1:7" s="66" customFormat="1" ht="12.75">
      <c r="A28" s="52" t="s">
        <v>89</v>
      </c>
      <c r="B28" s="53"/>
      <c r="C28" s="73"/>
      <c r="D28" s="53" t="s">
        <v>15</v>
      </c>
      <c r="E28" s="133">
        <f>SUM(E30,E33,E42)</f>
        <v>3320700</v>
      </c>
      <c r="F28" s="133">
        <f>SUM(F30,F33,F42)</f>
        <v>1479159</v>
      </c>
      <c r="G28" s="167">
        <f t="shared" si="0"/>
        <v>0.4454359020688409</v>
      </c>
    </row>
    <row r="29" spans="1:7" s="66" customFormat="1" ht="12.75">
      <c r="A29" s="62"/>
      <c r="B29" s="55"/>
      <c r="C29" s="74"/>
      <c r="D29" s="55"/>
      <c r="E29" s="134"/>
      <c r="F29" s="134"/>
      <c r="G29" s="165"/>
    </row>
    <row r="30" spans="1:7" ht="25.5">
      <c r="A30" s="57"/>
      <c r="B30" s="58" t="s">
        <v>90</v>
      </c>
      <c r="C30" s="75"/>
      <c r="D30" s="59" t="s">
        <v>159</v>
      </c>
      <c r="E30" s="135">
        <f>SUM(E31:E31)</f>
        <v>9000</v>
      </c>
      <c r="F30" s="135">
        <f>SUM(F31:F31)</f>
        <v>1169</v>
      </c>
      <c r="G30" s="166">
        <f t="shared" si="0"/>
        <v>0.1298888888888889</v>
      </c>
    </row>
    <row r="31" spans="1:7" ht="12.75">
      <c r="A31" s="54"/>
      <c r="B31" s="55"/>
      <c r="C31" s="74">
        <v>4300</v>
      </c>
      <c r="D31" s="56" t="s">
        <v>36</v>
      </c>
      <c r="E31" s="134">
        <v>9000</v>
      </c>
      <c r="F31" s="134">
        <v>1169</v>
      </c>
      <c r="G31" s="165">
        <f t="shared" si="0"/>
        <v>0.1298888888888889</v>
      </c>
    </row>
    <row r="32" spans="1:7" s="66" customFormat="1" ht="12.75">
      <c r="A32" s="54"/>
      <c r="B32" s="55"/>
      <c r="C32" s="74"/>
      <c r="D32" s="56"/>
      <c r="E32" s="134"/>
      <c r="F32" s="134"/>
      <c r="G32" s="165"/>
    </row>
    <row r="33" spans="1:7" s="66" customFormat="1" ht="12.75">
      <c r="A33" s="57"/>
      <c r="B33" s="58" t="s">
        <v>91</v>
      </c>
      <c r="C33" s="75"/>
      <c r="D33" s="59" t="s">
        <v>39</v>
      </c>
      <c r="E33" s="135">
        <f>SUM(E34:E40)</f>
        <v>2699700</v>
      </c>
      <c r="F33" s="135">
        <f>SUM(F34:F40)</f>
        <v>1399092</v>
      </c>
      <c r="G33" s="166">
        <f t="shared" si="0"/>
        <v>0.5182398044227137</v>
      </c>
    </row>
    <row r="34" spans="1:7" s="66" customFormat="1" ht="12.75">
      <c r="A34" s="54"/>
      <c r="B34" s="55"/>
      <c r="C34" s="74" t="s">
        <v>84</v>
      </c>
      <c r="D34" s="56" t="s">
        <v>33</v>
      </c>
      <c r="E34" s="134">
        <v>1200</v>
      </c>
      <c r="F34" s="134">
        <v>974</v>
      </c>
      <c r="G34" s="165">
        <f t="shared" si="0"/>
        <v>0.8116666666666666</v>
      </c>
    </row>
    <row r="35" spans="1:7" s="66" customFormat="1" ht="12.75">
      <c r="A35" s="54"/>
      <c r="B35" s="55"/>
      <c r="C35" s="74" t="s">
        <v>85</v>
      </c>
      <c r="D35" s="56" t="s">
        <v>34</v>
      </c>
      <c r="E35" s="134">
        <v>100000</v>
      </c>
      <c r="F35" s="134">
        <v>72961</v>
      </c>
      <c r="G35" s="165">
        <f t="shared" si="0"/>
        <v>0.72961</v>
      </c>
    </row>
    <row r="36" spans="1:7" s="66" customFormat="1" ht="12.75">
      <c r="A36" s="54"/>
      <c r="B36" s="55"/>
      <c r="C36" s="74" t="s">
        <v>76</v>
      </c>
      <c r="D36" s="56" t="s">
        <v>35</v>
      </c>
      <c r="E36" s="134">
        <v>340000</v>
      </c>
      <c r="F36" s="134">
        <v>210386</v>
      </c>
      <c r="G36" s="165">
        <f t="shared" si="0"/>
        <v>0.6187823529411765</v>
      </c>
    </row>
    <row r="37" spans="1:7" s="66" customFormat="1" ht="12.75">
      <c r="A37" s="54"/>
      <c r="B37" s="55"/>
      <c r="C37" s="76">
        <v>4300</v>
      </c>
      <c r="D37" s="60" t="s">
        <v>36</v>
      </c>
      <c r="E37" s="134">
        <v>2015500</v>
      </c>
      <c r="F37" s="134">
        <v>962715</v>
      </c>
      <c r="G37" s="165">
        <f t="shared" si="0"/>
        <v>0.47765566856859343</v>
      </c>
    </row>
    <row r="38" spans="1:7" s="66" customFormat="1" ht="12.75">
      <c r="A38" s="54"/>
      <c r="B38" s="55"/>
      <c r="C38" s="74" t="s">
        <v>106</v>
      </c>
      <c r="D38" s="56" t="s">
        <v>8</v>
      </c>
      <c r="E38" s="134">
        <v>83000</v>
      </c>
      <c r="F38" s="134">
        <v>44217</v>
      </c>
      <c r="G38" s="165">
        <f t="shared" si="0"/>
        <v>0.5327349397590362</v>
      </c>
    </row>
    <row r="39" spans="1:7" s="66" customFormat="1" ht="12.75">
      <c r="A39" s="54"/>
      <c r="B39" s="55"/>
      <c r="C39" s="76">
        <v>6050</v>
      </c>
      <c r="D39" s="60" t="s">
        <v>77</v>
      </c>
      <c r="E39" s="134">
        <v>100000</v>
      </c>
      <c r="F39" s="134">
        <v>100000</v>
      </c>
      <c r="G39" s="165">
        <f t="shared" si="0"/>
        <v>1</v>
      </c>
    </row>
    <row r="40" spans="1:7" s="66" customFormat="1" ht="25.5">
      <c r="A40" s="67"/>
      <c r="B40" s="68"/>
      <c r="C40" s="77" t="s">
        <v>92</v>
      </c>
      <c r="D40" s="69" t="s">
        <v>93</v>
      </c>
      <c r="E40" s="134">
        <v>60000</v>
      </c>
      <c r="F40" s="134">
        <v>7839</v>
      </c>
      <c r="G40" s="165">
        <f t="shared" si="0"/>
        <v>0.13065</v>
      </c>
    </row>
    <row r="41" spans="1:7" s="66" customFormat="1" ht="12.75">
      <c r="A41" s="67"/>
      <c r="B41" s="68"/>
      <c r="C41" s="77"/>
      <c r="D41" s="69"/>
      <c r="E41" s="134"/>
      <c r="F41" s="134"/>
      <c r="G41" s="165"/>
    </row>
    <row r="42" spans="1:7" s="66" customFormat="1" ht="12.75">
      <c r="A42" s="57"/>
      <c r="B42" s="58" t="s">
        <v>94</v>
      </c>
      <c r="C42" s="75"/>
      <c r="D42" s="59" t="s">
        <v>38</v>
      </c>
      <c r="E42" s="135">
        <f>SUM(E43:E43)</f>
        <v>612000</v>
      </c>
      <c r="F42" s="135">
        <f>SUM(F43:F43)</f>
        <v>78898</v>
      </c>
      <c r="G42" s="166">
        <f t="shared" si="0"/>
        <v>0.12891830065359478</v>
      </c>
    </row>
    <row r="43" spans="1:7" s="66" customFormat="1" ht="12.75">
      <c r="A43" s="54"/>
      <c r="B43" s="55"/>
      <c r="C43" s="74">
        <v>6050</v>
      </c>
      <c r="D43" s="56" t="s">
        <v>77</v>
      </c>
      <c r="E43" s="134">
        <v>612000</v>
      </c>
      <c r="F43" s="134">
        <v>78898</v>
      </c>
      <c r="G43" s="165">
        <f t="shared" si="0"/>
        <v>0.12891830065359478</v>
      </c>
    </row>
    <row r="44" spans="1:7" s="66" customFormat="1" ht="12.75">
      <c r="A44" s="54"/>
      <c r="B44" s="55"/>
      <c r="C44" s="74"/>
      <c r="D44" s="56"/>
      <c r="E44" s="134"/>
      <c r="F44" s="134"/>
      <c r="G44" s="165"/>
    </row>
    <row r="45" spans="1:7" s="66" customFormat="1" ht="12.75">
      <c r="A45" s="52" t="s">
        <v>97</v>
      </c>
      <c r="B45" s="53"/>
      <c r="C45" s="73"/>
      <c r="D45" s="53" t="s">
        <v>28</v>
      </c>
      <c r="E45" s="133">
        <f>SUM(E47,E50,E53,E61)</f>
        <v>1096700</v>
      </c>
      <c r="F45" s="133">
        <f>SUM(F47,F50,F53,F61)</f>
        <v>42738</v>
      </c>
      <c r="G45" s="167">
        <f t="shared" si="0"/>
        <v>0.03896963618127108</v>
      </c>
    </row>
    <row r="46" spans="1:7" s="66" customFormat="1" ht="12.75">
      <c r="A46" s="70"/>
      <c r="B46" s="58"/>
      <c r="C46" s="75"/>
      <c r="D46" s="58"/>
      <c r="E46" s="135"/>
      <c r="F46" s="135"/>
      <c r="G46" s="166"/>
    </row>
    <row r="47" spans="1:7" s="65" customFormat="1" ht="12.75">
      <c r="A47" s="57"/>
      <c r="B47" s="80">
        <v>71004</v>
      </c>
      <c r="C47" s="74"/>
      <c r="D47" s="59" t="s">
        <v>169</v>
      </c>
      <c r="E47" s="135">
        <f>SUM(E48)</f>
        <v>80000</v>
      </c>
      <c r="F47" s="135">
        <f>SUM(F48)</f>
        <v>26325</v>
      </c>
      <c r="G47" s="166">
        <f t="shared" si="0"/>
        <v>0.3290625</v>
      </c>
    </row>
    <row r="48" spans="1:7" s="66" customFormat="1" ht="12.75">
      <c r="A48" s="54"/>
      <c r="B48" s="55"/>
      <c r="C48" s="76">
        <v>4300</v>
      </c>
      <c r="D48" s="60" t="s">
        <v>36</v>
      </c>
      <c r="E48" s="134">
        <v>80000</v>
      </c>
      <c r="F48" s="134">
        <v>26325</v>
      </c>
      <c r="G48" s="165">
        <f t="shared" si="0"/>
        <v>0.3290625</v>
      </c>
    </row>
    <row r="49" spans="1:7" s="66" customFormat="1" ht="12.75">
      <c r="A49" s="54"/>
      <c r="B49" s="55"/>
      <c r="C49" s="76"/>
      <c r="D49" s="60"/>
      <c r="E49" s="134"/>
      <c r="F49" s="134"/>
      <c r="G49" s="165"/>
    </row>
    <row r="50" spans="1:7" s="66" customFormat="1" ht="25.5">
      <c r="A50" s="57"/>
      <c r="B50" s="58" t="s">
        <v>98</v>
      </c>
      <c r="C50" s="75"/>
      <c r="D50" s="59" t="s">
        <v>175</v>
      </c>
      <c r="E50" s="135">
        <f>SUM(E51)</f>
        <v>6200</v>
      </c>
      <c r="F50" s="135">
        <f>SUM(F51)</f>
        <v>4630</v>
      </c>
      <c r="G50" s="166">
        <f t="shared" si="0"/>
        <v>0.7467741935483871</v>
      </c>
    </row>
    <row r="51" spans="1:7" s="66" customFormat="1" ht="12.75">
      <c r="A51" s="54"/>
      <c r="B51" s="55"/>
      <c r="C51" s="76">
        <v>4300</v>
      </c>
      <c r="D51" s="60" t="s">
        <v>36</v>
      </c>
      <c r="E51" s="134">
        <v>6200</v>
      </c>
      <c r="F51" s="134">
        <v>4630</v>
      </c>
      <c r="G51" s="165">
        <f t="shared" si="0"/>
        <v>0.7467741935483871</v>
      </c>
    </row>
    <row r="52" spans="1:7" s="66" customFormat="1" ht="12.75">
      <c r="A52" s="54"/>
      <c r="B52" s="55"/>
      <c r="C52" s="76"/>
      <c r="D52" s="60"/>
      <c r="E52" s="134"/>
      <c r="F52" s="134"/>
      <c r="G52" s="165"/>
    </row>
    <row r="53" spans="1:7" s="66" customFormat="1" ht="12.75">
      <c r="A53" s="54"/>
      <c r="B53" s="8">
        <v>71035</v>
      </c>
      <c r="C53" s="9"/>
      <c r="D53" s="20" t="s">
        <v>172</v>
      </c>
      <c r="E53" s="137">
        <f>SUM(E54:E58)</f>
        <v>997000</v>
      </c>
      <c r="F53" s="137">
        <f>SUM(F54:F58)</f>
        <v>10417</v>
      </c>
      <c r="G53" s="168">
        <f t="shared" si="0"/>
        <v>0.010448345035105316</v>
      </c>
    </row>
    <row r="54" spans="1:7" s="66" customFormat="1" ht="12.75">
      <c r="A54" s="54"/>
      <c r="B54" s="16"/>
      <c r="C54" s="74" t="s">
        <v>84</v>
      </c>
      <c r="D54" s="56" t="s">
        <v>33</v>
      </c>
      <c r="E54" s="138">
        <v>5000</v>
      </c>
      <c r="F54" s="138">
        <v>2374</v>
      </c>
      <c r="G54" s="169">
        <f t="shared" si="0"/>
        <v>0.4748</v>
      </c>
    </row>
    <row r="55" spans="1:7" s="66" customFormat="1" ht="12.75">
      <c r="A55" s="54"/>
      <c r="B55" s="16"/>
      <c r="C55" s="74" t="s">
        <v>85</v>
      </c>
      <c r="D55" s="56" t="s">
        <v>34</v>
      </c>
      <c r="E55" s="138">
        <v>5000</v>
      </c>
      <c r="F55" s="138">
        <v>1689</v>
      </c>
      <c r="G55" s="169">
        <f t="shared" si="0"/>
        <v>0.3378</v>
      </c>
    </row>
    <row r="56" spans="1:7" s="66" customFormat="1" ht="12.75">
      <c r="A56" s="54"/>
      <c r="B56" s="16"/>
      <c r="C56" s="74" t="s">
        <v>104</v>
      </c>
      <c r="D56" s="56" t="s">
        <v>105</v>
      </c>
      <c r="E56" s="138">
        <v>300</v>
      </c>
      <c r="F56" s="138">
        <v>40</v>
      </c>
      <c r="G56" s="169">
        <f t="shared" si="0"/>
        <v>0.13333333333333333</v>
      </c>
    </row>
    <row r="57" spans="1:7" s="66" customFormat="1" ht="12.75">
      <c r="A57" s="54"/>
      <c r="B57" s="16"/>
      <c r="C57" s="74">
        <v>4300</v>
      </c>
      <c r="D57" s="56" t="s">
        <v>36</v>
      </c>
      <c r="E57" s="138">
        <v>11700</v>
      </c>
      <c r="F57" s="138">
        <v>1122</v>
      </c>
      <c r="G57" s="169">
        <f t="shared" si="0"/>
        <v>0.09589743589743589</v>
      </c>
    </row>
    <row r="58" spans="1:7" s="66" customFormat="1" ht="12.75">
      <c r="A58" s="54"/>
      <c r="B58" s="16"/>
      <c r="C58" s="76">
        <v>6050</v>
      </c>
      <c r="D58" s="60" t="s">
        <v>77</v>
      </c>
      <c r="E58" s="138">
        <v>975000</v>
      </c>
      <c r="F58" s="138">
        <v>5192</v>
      </c>
      <c r="G58" s="169">
        <f t="shared" si="0"/>
        <v>0.005325128205128205</v>
      </c>
    </row>
    <row r="59" spans="1:7" s="66" customFormat="1" ht="12.75">
      <c r="A59" s="54"/>
      <c r="B59" s="16"/>
      <c r="C59" s="122" t="s">
        <v>4</v>
      </c>
      <c r="D59" s="56" t="s">
        <v>185</v>
      </c>
      <c r="E59" s="134"/>
      <c r="F59" s="134"/>
      <c r="G59" s="165"/>
    </row>
    <row r="60" spans="1:7" s="66" customFormat="1" ht="12.75">
      <c r="A60" s="54"/>
      <c r="B60" s="55"/>
      <c r="C60" s="76"/>
      <c r="D60" s="60"/>
      <c r="E60" s="134"/>
      <c r="F60" s="134"/>
      <c r="G60" s="165"/>
    </row>
    <row r="61" spans="1:7" s="66" customFormat="1" ht="12.75">
      <c r="A61" s="54"/>
      <c r="B61" s="80">
        <v>71095</v>
      </c>
      <c r="C61" s="74"/>
      <c r="D61" s="59" t="s">
        <v>38</v>
      </c>
      <c r="E61" s="135">
        <f>SUM(E62:E62)</f>
        <v>13500</v>
      </c>
      <c r="F61" s="135">
        <f>SUM(F62:F62)</f>
        <v>1366</v>
      </c>
      <c r="G61" s="166">
        <f t="shared" si="0"/>
        <v>0.10118518518518518</v>
      </c>
    </row>
    <row r="62" spans="1:7" s="66" customFormat="1" ht="12.75">
      <c r="A62" s="54"/>
      <c r="B62" s="55"/>
      <c r="C62" s="76">
        <v>4300</v>
      </c>
      <c r="D62" s="60" t="s">
        <v>36</v>
      </c>
      <c r="E62" s="134">
        <v>13500</v>
      </c>
      <c r="F62" s="134">
        <v>1366</v>
      </c>
      <c r="G62" s="165">
        <f t="shared" si="0"/>
        <v>0.10118518518518518</v>
      </c>
    </row>
    <row r="63" spans="1:7" s="66" customFormat="1" ht="12.75">
      <c r="A63" s="54"/>
      <c r="B63" s="55"/>
      <c r="C63" s="76"/>
      <c r="D63" s="60"/>
      <c r="E63" s="134"/>
      <c r="F63" s="134"/>
      <c r="G63" s="165"/>
    </row>
    <row r="64" spans="1:7" s="66" customFormat="1" ht="12.75">
      <c r="A64" s="52" t="s">
        <v>99</v>
      </c>
      <c r="B64" s="53"/>
      <c r="C64" s="73"/>
      <c r="D64" s="53" t="s">
        <v>16</v>
      </c>
      <c r="E64" s="133">
        <f>SUM(E66,E74,E80,E97)</f>
        <v>2810830</v>
      </c>
      <c r="F64" s="133">
        <f>SUM(F66,F74,F80,F97)</f>
        <v>1469482</v>
      </c>
      <c r="G64" s="167">
        <f t="shared" si="0"/>
        <v>0.5227929117022374</v>
      </c>
    </row>
    <row r="65" spans="1:7" s="66" customFormat="1" ht="12.75">
      <c r="A65" s="54"/>
      <c r="B65" s="55"/>
      <c r="C65" s="74"/>
      <c r="D65" s="56"/>
      <c r="E65" s="134"/>
      <c r="F65" s="134"/>
      <c r="G65" s="165"/>
    </row>
    <row r="66" spans="1:7" s="66" customFormat="1" ht="12.75">
      <c r="A66" s="57"/>
      <c r="B66" s="58" t="s">
        <v>100</v>
      </c>
      <c r="C66" s="75"/>
      <c r="D66" s="59" t="s">
        <v>43</v>
      </c>
      <c r="E66" s="135">
        <f>SUM(E67:E72)</f>
        <v>105200</v>
      </c>
      <c r="F66" s="135">
        <f>SUM(F67:F72)</f>
        <v>56400</v>
      </c>
      <c r="G66" s="166">
        <f t="shared" si="0"/>
        <v>0.5361216730038023</v>
      </c>
    </row>
    <row r="67" spans="1:7" s="66" customFormat="1" ht="12.75">
      <c r="A67" s="54"/>
      <c r="B67" s="55"/>
      <c r="C67" s="74" t="s">
        <v>80</v>
      </c>
      <c r="D67" s="56" t="s">
        <v>5</v>
      </c>
      <c r="E67" s="134">
        <v>76500</v>
      </c>
      <c r="F67" s="134">
        <v>38950</v>
      </c>
      <c r="G67" s="165">
        <f t="shared" si="0"/>
        <v>0.5091503267973856</v>
      </c>
    </row>
    <row r="68" spans="1:7" s="66" customFormat="1" ht="12.75">
      <c r="A68" s="54"/>
      <c r="B68" s="55"/>
      <c r="C68" s="74" t="s">
        <v>81</v>
      </c>
      <c r="D68" s="56" t="s">
        <v>6</v>
      </c>
      <c r="E68" s="134">
        <v>6200</v>
      </c>
      <c r="F68" s="134">
        <v>6200</v>
      </c>
      <c r="G68" s="165">
        <f t="shared" si="0"/>
        <v>1</v>
      </c>
    </row>
    <row r="69" spans="1:7" s="66" customFormat="1" ht="12.75">
      <c r="A69" s="54"/>
      <c r="B69" s="55"/>
      <c r="C69" s="74" t="s">
        <v>86</v>
      </c>
      <c r="D69" s="56" t="s">
        <v>10</v>
      </c>
      <c r="E69" s="134">
        <v>13000</v>
      </c>
      <c r="F69" s="134">
        <v>6500</v>
      </c>
      <c r="G69" s="165">
        <f t="shared" si="0"/>
        <v>0.5</v>
      </c>
    </row>
    <row r="70" spans="1:7" s="66" customFormat="1" ht="12.75">
      <c r="A70" s="54"/>
      <c r="B70" s="55"/>
      <c r="C70" s="74" t="s">
        <v>87</v>
      </c>
      <c r="D70" s="56" t="s">
        <v>9</v>
      </c>
      <c r="E70" s="134">
        <v>1500</v>
      </c>
      <c r="F70" s="134">
        <v>750</v>
      </c>
      <c r="G70" s="165">
        <f t="shared" si="0"/>
        <v>0.5</v>
      </c>
    </row>
    <row r="71" spans="1:7" s="66" customFormat="1" ht="12.75">
      <c r="A71" s="54"/>
      <c r="B71" s="55"/>
      <c r="C71" s="74" t="s">
        <v>84</v>
      </c>
      <c r="D71" s="56" t="s">
        <v>33</v>
      </c>
      <c r="E71" s="134">
        <v>4000</v>
      </c>
      <c r="F71" s="134">
        <v>2000</v>
      </c>
      <c r="G71" s="165">
        <f t="shared" si="0"/>
        <v>0.5</v>
      </c>
    </row>
    <row r="72" spans="1:7" s="66" customFormat="1" ht="12.75">
      <c r="A72" s="54"/>
      <c r="B72" s="55"/>
      <c r="C72" s="76">
        <v>4300</v>
      </c>
      <c r="D72" s="60" t="s">
        <v>36</v>
      </c>
      <c r="E72" s="134">
        <v>4000</v>
      </c>
      <c r="F72" s="134">
        <v>2000</v>
      </c>
      <c r="G72" s="165">
        <f aca="true" t="shared" si="1" ref="G72:G135">SUM(F72/E72)</f>
        <v>0.5</v>
      </c>
    </row>
    <row r="73" spans="1:7" s="66" customFormat="1" ht="12.75">
      <c r="A73" s="54"/>
      <c r="B73" s="55"/>
      <c r="C73" s="74"/>
      <c r="D73" s="56"/>
      <c r="E73" s="134"/>
      <c r="F73" s="134"/>
      <c r="G73" s="165"/>
    </row>
    <row r="74" spans="1:7" s="66" customFormat="1" ht="12.75">
      <c r="A74" s="57"/>
      <c r="B74" s="58" t="s">
        <v>101</v>
      </c>
      <c r="C74" s="75"/>
      <c r="D74" s="59" t="s">
        <v>176</v>
      </c>
      <c r="E74" s="135">
        <f>SUM(E75:E78)</f>
        <v>129800</v>
      </c>
      <c r="F74" s="135">
        <f>SUM(F75:F78)</f>
        <v>69827</v>
      </c>
      <c r="G74" s="166">
        <f t="shared" si="1"/>
        <v>0.5379583975346687</v>
      </c>
    </row>
    <row r="75" spans="1:7" s="66" customFormat="1" ht="12.75">
      <c r="A75" s="54"/>
      <c r="B75" s="55"/>
      <c r="C75" s="74" t="s">
        <v>95</v>
      </c>
      <c r="D75" s="56" t="s">
        <v>96</v>
      </c>
      <c r="E75" s="145">
        <v>113500</v>
      </c>
      <c r="F75" s="145">
        <v>63018</v>
      </c>
      <c r="G75" s="170">
        <f t="shared" si="1"/>
        <v>0.5552246696035242</v>
      </c>
    </row>
    <row r="76" spans="1:7" s="66" customFormat="1" ht="12.75">
      <c r="A76" s="54"/>
      <c r="B76" s="55"/>
      <c r="C76" s="74" t="s">
        <v>84</v>
      </c>
      <c r="D76" s="56" t="s">
        <v>33</v>
      </c>
      <c r="E76" s="145">
        <v>10000</v>
      </c>
      <c r="F76" s="145">
        <v>3355</v>
      </c>
      <c r="G76" s="170">
        <f t="shared" si="1"/>
        <v>0.3355</v>
      </c>
    </row>
    <row r="77" spans="1:7" s="66" customFormat="1" ht="12.75">
      <c r="A77" s="54"/>
      <c r="B77" s="55"/>
      <c r="C77" s="76">
        <v>4300</v>
      </c>
      <c r="D77" s="60" t="s">
        <v>36</v>
      </c>
      <c r="E77" s="145">
        <v>6000</v>
      </c>
      <c r="F77" s="145">
        <v>3454</v>
      </c>
      <c r="G77" s="170">
        <f t="shared" si="1"/>
        <v>0.5756666666666667</v>
      </c>
    </row>
    <row r="78" spans="1:7" s="66" customFormat="1" ht="12.75">
      <c r="A78" s="54"/>
      <c r="B78" s="55"/>
      <c r="C78" s="74" t="s">
        <v>102</v>
      </c>
      <c r="D78" s="56" t="s">
        <v>11</v>
      </c>
      <c r="E78" s="145">
        <v>300</v>
      </c>
      <c r="F78" s="145">
        <v>0</v>
      </c>
      <c r="G78" s="170">
        <f t="shared" si="1"/>
        <v>0</v>
      </c>
    </row>
    <row r="79" spans="1:7" s="66" customFormat="1" ht="12.75">
      <c r="A79" s="54"/>
      <c r="B79" s="55"/>
      <c r="C79" s="74"/>
      <c r="D79" s="56"/>
      <c r="E79" s="145"/>
      <c r="F79" s="145"/>
      <c r="G79" s="170"/>
    </row>
    <row r="80" spans="1:7" s="66" customFormat="1" ht="25.5">
      <c r="A80" s="57"/>
      <c r="B80" s="58" t="s">
        <v>103</v>
      </c>
      <c r="C80" s="75"/>
      <c r="D80" s="59" t="s">
        <v>177</v>
      </c>
      <c r="E80" s="135">
        <f>SUM(E81:E95)</f>
        <v>2247430</v>
      </c>
      <c r="F80" s="135">
        <f>SUM(F81:F95)</f>
        <v>1124282</v>
      </c>
      <c r="G80" s="166">
        <f t="shared" si="1"/>
        <v>0.5002522881691532</v>
      </c>
    </row>
    <row r="81" spans="1:7" s="66" customFormat="1" ht="25.5">
      <c r="A81" s="54"/>
      <c r="B81" s="55"/>
      <c r="C81" s="74" t="s">
        <v>82</v>
      </c>
      <c r="D81" s="56" t="s">
        <v>83</v>
      </c>
      <c r="E81" s="145">
        <v>9600</v>
      </c>
      <c r="F81" s="145">
        <v>2241</v>
      </c>
      <c r="G81" s="170">
        <f t="shared" si="1"/>
        <v>0.2334375</v>
      </c>
    </row>
    <row r="82" spans="1:7" s="66" customFormat="1" ht="12.75">
      <c r="A82" s="54"/>
      <c r="B82" s="55"/>
      <c r="C82" s="74" t="s">
        <v>95</v>
      </c>
      <c r="D82" s="56" t="s">
        <v>96</v>
      </c>
      <c r="E82" s="145">
        <v>2000</v>
      </c>
      <c r="F82" s="145">
        <v>428</v>
      </c>
      <c r="G82" s="170">
        <f t="shared" si="1"/>
        <v>0.214</v>
      </c>
    </row>
    <row r="83" spans="1:7" s="66" customFormat="1" ht="12.75">
      <c r="A83" s="54"/>
      <c r="B83" s="55"/>
      <c r="C83" s="74" t="s">
        <v>80</v>
      </c>
      <c r="D83" s="56" t="s">
        <v>5</v>
      </c>
      <c r="E83" s="145">
        <v>1350000</v>
      </c>
      <c r="F83" s="145">
        <v>632619</v>
      </c>
      <c r="G83" s="170">
        <f t="shared" si="1"/>
        <v>0.46860666666666667</v>
      </c>
    </row>
    <row r="84" spans="1:7" s="66" customFormat="1" ht="12.75">
      <c r="A84" s="54"/>
      <c r="B84" s="55"/>
      <c r="C84" s="74" t="s">
        <v>81</v>
      </c>
      <c r="D84" s="56" t="s">
        <v>6</v>
      </c>
      <c r="E84" s="145">
        <v>97700</v>
      </c>
      <c r="F84" s="145">
        <v>97677</v>
      </c>
      <c r="G84" s="170">
        <f t="shared" si="1"/>
        <v>0.9997645854657113</v>
      </c>
    </row>
    <row r="85" spans="1:7" s="66" customFormat="1" ht="12.75">
      <c r="A85" s="54"/>
      <c r="B85" s="55"/>
      <c r="C85" s="74" t="s">
        <v>86</v>
      </c>
      <c r="D85" s="56" t="s">
        <v>10</v>
      </c>
      <c r="E85" s="145">
        <v>260000</v>
      </c>
      <c r="F85" s="145">
        <v>110723</v>
      </c>
      <c r="G85" s="170">
        <f t="shared" si="1"/>
        <v>0.4258576923076923</v>
      </c>
    </row>
    <row r="86" spans="1:7" s="66" customFormat="1" ht="12.75">
      <c r="A86" s="54"/>
      <c r="B86" s="55"/>
      <c r="C86" s="74" t="s">
        <v>87</v>
      </c>
      <c r="D86" s="56" t="s">
        <v>9</v>
      </c>
      <c r="E86" s="145">
        <v>36500</v>
      </c>
      <c r="F86" s="145">
        <v>17638</v>
      </c>
      <c r="G86" s="170">
        <f t="shared" si="1"/>
        <v>0.4832328767123288</v>
      </c>
    </row>
    <row r="87" spans="1:7" s="66" customFormat="1" ht="25.5">
      <c r="A87" s="54"/>
      <c r="B87" s="55"/>
      <c r="C87" s="74" t="s">
        <v>280</v>
      </c>
      <c r="D87" s="56" t="s">
        <v>281</v>
      </c>
      <c r="E87" s="145">
        <v>1000</v>
      </c>
      <c r="F87" s="145">
        <v>301</v>
      </c>
      <c r="G87" s="170">
        <f t="shared" si="1"/>
        <v>0.301</v>
      </c>
    </row>
    <row r="88" spans="1:7" s="66" customFormat="1" ht="12.75">
      <c r="A88" s="54"/>
      <c r="B88" s="55"/>
      <c r="C88" s="74" t="s">
        <v>84</v>
      </c>
      <c r="D88" s="56" t="s">
        <v>33</v>
      </c>
      <c r="E88" s="145">
        <v>154000</v>
      </c>
      <c r="F88" s="145">
        <v>79020</v>
      </c>
      <c r="G88" s="170">
        <f t="shared" si="1"/>
        <v>0.5131168831168831</v>
      </c>
    </row>
    <row r="89" spans="1:7" s="66" customFormat="1" ht="12.75">
      <c r="A89" s="54"/>
      <c r="B89" s="55"/>
      <c r="C89" s="74" t="s">
        <v>85</v>
      </c>
      <c r="D89" s="56" t="s">
        <v>34</v>
      </c>
      <c r="E89" s="145">
        <v>59700</v>
      </c>
      <c r="F89" s="145">
        <v>31710</v>
      </c>
      <c r="G89" s="170">
        <f t="shared" si="1"/>
        <v>0.5311557788944724</v>
      </c>
    </row>
    <row r="90" spans="1:7" s="66" customFormat="1" ht="12.75">
      <c r="A90" s="54"/>
      <c r="B90" s="55"/>
      <c r="C90" s="74" t="s">
        <v>104</v>
      </c>
      <c r="D90" s="56" t="s">
        <v>105</v>
      </c>
      <c r="E90" s="145">
        <v>1030</v>
      </c>
      <c r="F90" s="145">
        <v>610</v>
      </c>
      <c r="G90" s="170">
        <f t="shared" si="1"/>
        <v>0.5922330097087378</v>
      </c>
    </row>
    <row r="91" spans="1:7" s="66" customFormat="1" ht="12.75">
      <c r="A91" s="54"/>
      <c r="B91" s="55"/>
      <c r="C91" s="76">
        <v>4300</v>
      </c>
      <c r="D91" s="60" t="s">
        <v>36</v>
      </c>
      <c r="E91" s="145">
        <v>163200</v>
      </c>
      <c r="F91" s="145">
        <v>96269</v>
      </c>
      <c r="G91" s="170">
        <f t="shared" si="1"/>
        <v>0.5898835784313725</v>
      </c>
    </row>
    <row r="92" spans="1:7" s="66" customFormat="1" ht="12.75">
      <c r="A92" s="54"/>
      <c r="B92" s="55"/>
      <c r="C92" s="74" t="s">
        <v>102</v>
      </c>
      <c r="D92" s="56" t="s">
        <v>11</v>
      </c>
      <c r="E92" s="145">
        <v>17000</v>
      </c>
      <c r="F92" s="145">
        <v>5730</v>
      </c>
      <c r="G92" s="170">
        <f t="shared" si="1"/>
        <v>0.33705882352941174</v>
      </c>
    </row>
    <row r="93" spans="1:7" s="66" customFormat="1" ht="12.75">
      <c r="A93" s="54"/>
      <c r="B93" s="55"/>
      <c r="C93" s="74" t="s">
        <v>106</v>
      </c>
      <c r="D93" s="56" t="s">
        <v>8</v>
      </c>
      <c r="E93" s="145">
        <v>10700</v>
      </c>
      <c r="F93" s="145">
        <v>2607</v>
      </c>
      <c r="G93" s="170">
        <f t="shared" si="1"/>
        <v>0.24364485981308412</v>
      </c>
    </row>
    <row r="94" spans="1:7" s="66" customFormat="1" ht="25.5">
      <c r="A94" s="54"/>
      <c r="B94" s="55"/>
      <c r="C94" s="74" t="s">
        <v>88</v>
      </c>
      <c r="D94" s="56" t="s">
        <v>12</v>
      </c>
      <c r="E94" s="145">
        <v>35000</v>
      </c>
      <c r="F94" s="145">
        <v>13238</v>
      </c>
      <c r="G94" s="170">
        <f t="shared" si="1"/>
        <v>0.3782285714285714</v>
      </c>
    </row>
    <row r="95" spans="1:7" s="66" customFormat="1" ht="25.5">
      <c r="A95" s="54"/>
      <c r="B95" s="55"/>
      <c r="C95" s="74" t="s">
        <v>92</v>
      </c>
      <c r="D95" s="56" t="s">
        <v>93</v>
      </c>
      <c r="E95" s="145">
        <v>50000</v>
      </c>
      <c r="F95" s="145">
        <v>33471</v>
      </c>
      <c r="G95" s="170">
        <f t="shared" si="1"/>
        <v>0.66942</v>
      </c>
    </row>
    <row r="96" spans="1:7" s="66" customFormat="1" ht="12.75">
      <c r="A96" s="54"/>
      <c r="B96" s="55"/>
      <c r="C96" s="74"/>
      <c r="D96" s="56"/>
      <c r="E96" s="145"/>
      <c r="F96" s="145"/>
      <c r="G96" s="170"/>
    </row>
    <row r="97" spans="1:7" s="66" customFormat="1" ht="12.75">
      <c r="A97" s="57"/>
      <c r="B97" s="58" t="s">
        <v>107</v>
      </c>
      <c r="C97" s="75"/>
      <c r="D97" s="59" t="s">
        <v>38</v>
      </c>
      <c r="E97" s="135">
        <f>SUM(E98:E107)</f>
        <v>328400</v>
      </c>
      <c r="F97" s="135">
        <f>SUM(F98:F107)</f>
        <v>218973</v>
      </c>
      <c r="G97" s="166">
        <f t="shared" si="1"/>
        <v>0.6667874543239951</v>
      </c>
    </row>
    <row r="98" spans="1:7" s="66" customFormat="1" ht="25.5">
      <c r="A98" s="54"/>
      <c r="B98" s="55"/>
      <c r="C98" s="74" t="s">
        <v>82</v>
      </c>
      <c r="D98" s="56" t="s">
        <v>83</v>
      </c>
      <c r="E98" s="134">
        <v>4100</v>
      </c>
      <c r="F98" s="134">
        <v>1226</v>
      </c>
      <c r="G98" s="165">
        <f t="shared" si="1"/>
        <v>0.2990243902439024</v>
      </c>
    </row>
    <row r="99" spans="1:7" s="66" customFormat="1" ht="12.75">
      <c r="A99" s="54"/>
      <c r="B99" s="55"/>
      <c r="C99" s="74" t="s">
        <v>80</v>
      </c>
      <c r="D99" s="56" t="s">
        <v>5</v>
      </c>
      <c r="E99" s="134">
        <v>173000</v>
      </c>
      <c r="F99" s="134">
        <v>153107</v>
      </c>
      <c r="G99" s="165">
        <f t="shared" si="1"/>
        <v>0.8850115606936416</v>
      </c>
    </row>
    <row r="100" spans="1:7" s="66" customFormat="1" ht="12.75">
      <c r="A100" s="54"/>
      <c r="B100" s="55"/>
      <c r="C100" s="74" t="s">
        <v>81</v>
      </c>
      <c r="D100" s="56" t="s">
        <v>6</v>
      </c>
      <c r="E100" s="134">
        <v>14000</v>
      </c>
      <c r="F100" s="134">
        <v>12401</v>
      </c>
      <c r="G100" s="165">
        <f t="shared" si="1"/>
        <v>0.8857857142857143</v>
      </c>
    </row>
    <row r="101" spans="1:7" s="66" customFormat="1" ht="12.75">
      <c r="A101" s="54"/>
      <c r="B101" s="55"/>
      <c r="C101" s="74" t="s">
        <v>86</v>
      </c>
      <c r="D101" s="56" t="s">
        <v>10</v>
      </c>
      <c r="E101" s="134">
        <v>33000</v>
      </c>
      <c r="F101" s="134">
        <v>10890</v>
      </c>
      <c r="G101" s="165">
        <f t="shared" si="1"/>
        <v>0.33</v>
      </c>
    </row>
    <row r="102" spans="1:7" s="66" customFormat="1" ht="12.75">
      <c r="A102" s="54"/>
      <c r="B102" s="55"/>
      <c r="C102" s="74" t="s">
        <v>87</v>
      </c>
      <c r="D102" s="56" t="s">
        <v>9</v>
      </c>
      <c r="E102" s="134">
        <v>4500</v>
      </c>
      <c r="F102" s="134">
        <v>3387</v>
      </c>
      <c r="G102" s="165">
        <f t="shared" si="1"/>
        <v>0.7526666666666667</v>
      </c>
    </row>
    <row r="103" spans="1:7" s="66" customFormat="1" ht="12.75">
      <c r="A103" s="54"/>
      <c r="B103" s="55"/>
      <c r="C103" s="74" t="s">
        <v>84</v>
      </c>
      <c r="D103" s="56" t="s">
        <v>33</v>
      </c>
      <c r="E103" s="134">
        <v>30000</v>
      </c>
      <c r="F103" s="134">
        <v>11873</v>
      </c>
      <c r="G103" s="165">
        <f t="shared" si="1"/>
        <v>0.39576666666666666</v>
      </c>
    </row>
    <row r="104" spans="1:7" s="66" customFormat="1" ht="12.75">
      <c r="A104" s="54"/>
      <c r="B104" s="55"/>
      <c r="C104" s="74" t="s">
        <v>104</v>
      </c>
      <c r="D104" s="56" t="s">
        <v>105</v>
      </c>
      <c r="E104" s="134">
        <v>1700</v>
      </c>
      <c r="F104" s="134">
        <v>200</v>
      </c>
      <c r="G104" s="165">
        <f t="shared" si="1"/>
        <v>0.11764705882352941</v>
      </c>
    </row>
    <row r="105" spans="1:7" s="66" customFormat="1" ht="12.75">
      <c r="A105" s="54"/>
      <c r="B105" s="55"/>
      <c r="C105" s="76">
        <v>4300</v>
      </c>
      <c r="D105" s="60" t="s">
        <v>36</v>
      </c>
      <c r="E105" s="134">
        <v>53000</v>
      </c>
      <c r="F105" s="134">
        <v>25889</v>
      </c>
      <c r="G105" s="165">
        <f t="shared" si="1"/>
        <v>0.48847169811320756</v>
      </c>
    </row>
    <row r="106" spans="1:7" s="66" customFormat="1" ht="12.75">
      <c r="A106" s="54"/>
      <c r="B106" s="55"/>
      <c r="C106" s="76" t="s">
        <v>106</v>
      </c>
      <c r="D106" s="60" t="s">
        <v>8</v>
      </c>
      <c r="E106" s="134">
        <v>2100</v>
      </c>
      <c r="F106" s="134">
        <v>0</v>
      </c>
      <c r="G106" s="165">
        <f t="shared" si="1"/>
        <v>0</v>
      </c>
    </row>
    <row r="107" spans="1:7" s="66" customFormat="1" ht="25.5">
      <c r="A107" s="54"/>
      <c r="B107" s="55"/>
      <c r="C107" s="74" t="s">
        <v>88</v>
      </c>
      <c r="D107" s="56" t="s">
        <v>12</v>
      </c>
      <c r="E107" s="134">
        <v>13000</v>
      </c>
      <c r="F107" s="134">
        <v>0</v>
      </c>
      <c r="G107" s="165">
        <f t="shared" si="1"/>
        <v>0</v>
      </c>
    </row>
    <row r="108" spans="1:7" s="66" customFormat="1" ht="12.75">
      <c r="A108" s="54"/>
      <c r="B108" s="55"/>
      <c r="C108" s="76"/>
      <c r="D108" s="60"/>
      <c r="E108" s="134"/>
      <c r="F108" s="134"/>
      <c r="G108" s="165"/>
    </row>
    <row r="109" spans="1:7" s="66" customFormat="1" ht="38.25">
      <c r="A109" s="52" t="s">
        <v>108</v>
      </c>
      <c r="B109" s="53"/>
      <c r="C109" s="73"/>
      <c r="D109" s="53" t="s">
        <v>109</v>
      </c>
      <c r="E109" s="133">
        <f>SUM(E111,E115)</f>
        <v>17366</v>
      </c>
      <c r="F109" s="133">
        <f>SUM(F111,F115)</f>
        <v>16045</v>
      </c>
      <c r="G109" s="167">
        <f t="shared" si="1"/>
        <v>0.923931820799263</v>
      </c>
    </row>
    <row r="110" spans="1:7" s="66" customFormat="1" ht="12.75">
      <c r="A110" s="54"/>
      <c r="B110" s="55"/>
      <c r="C110" s="74"/>
      <c r="D110" s="56"/>
      <c r="E110" s="134"/>
      <c r="F110" s="134"/>
      <c r="G110" s="165"/>
    </row>
    <row r="111" spans="1:7" s="66" customFormat="1" ht="25.5">
      <c r="A111" s="57"/>
      <c r="B111" s="58" t="s">
        <v>110</v>
      </c>
      <c r="C111" s="75"/>
      <c r="D111" s="59" t="s">
        <v>47</v>
      </c>
      <c r="E111" s="135">
        <f>SUM(E112:E113)</f>
        <v>2411</v>
      </c>
      <c r="F111" s="135">
        <f>SUM(F112:F113)</f>
        <v>1205</v>
      </c>
      <c r="G111" s="166">
        <f t="shared" si="1"/>
        <v>0.4997926171712982</v>
      </c>
    </row>
    <row r="112" spans="1:7" s="66" customFormat="1" ht="12.75">
      <c r="A112" s="54"/>
      <c r="B112" s="55"/>
      <c r="C112" s="74" t="s">
        <v>84</v>
      </c>
      <c r="D112" s="56" t="s">
        <v>33</v>
      </c>
      <c r="E112" s="145">
        <v>911</v>
      </c>
      <c r="F112" s="145">
        <v>456</v>
      </c>
      <c r="G112" s="170">
        <f t="shared" si="1"/>
        <v>0.5005488474204172</v>
      </c>
    </row>
    <row r="113" spans="1:7" s="66" customFormat="1" ht="12.75">
      <c r="A113" s="54"/>
      <c r="B113" s="55"/>
      <c r="C113" s="76">
        <v>4300</v>
      </c>
      <c r="D113" s="60" t="s">
        <v>36</v>
      </c>
      <c r="E113" s="145">
        <v>1500</v>
      </c>
      <c r="F113" s="145">
        <v>749</v>
      </c>
      <c r="G113" s="170">
        <f t="shared" si="1"/>
        <v>0.49933333333333335</v>
      </c>
    </row>
    <row r="114" spans="1:7" s="66" customFormat="1" ht="12.75">
      <c r="A114" s="54"/>
      <c r="B114" s="55"/>
      <c r="C114" s="76"/>
      <c r="D114" s="60"/>
      <c r="E114" s="145"/>
      <c r="F114" s="145"/>
      <c r="G114" s="170"/>
    </row>
    <row r="115" spans="1:7" s="66" customFormat="1" ht="12.75">
      <c r="A115" s="54"/>
      <c r="B115" s="8">
        <v>75113</v>
      </c>
      <c r="C115" s="9"/>
      <c r="D115" s="22" t="s">
        <v>278</v>
      </c>
      <c r="E115" s="135">
        <f>SUM(E116:E118)</f>
        <v>14955</v>
      </c>
      <c r="F115" s="135">
        <f>SUM(F116:F118)</f>
        <v>14840</v>
      </c>
      <c r="G115" s="166">
        <f t="shared" si="1"/>
        <v>0.9923102641257104</v>
      </c>
    </row>
    <row r="116" spans="1:7" s="66" customFormat="1" ht="12.75">
      <c r="A116" s="54"/>
      <c r="B116" s="55"/>
      <c r="C116" s="74" t="s">
        <v>95</v>
      </c>
      <c r="D116" s="56" t="s">
        <v>96</v>
      </c>
      <c r="E116" s="145">
        <v>9240</v>
      </c>
      <c r="F116" s="145">
        <v>9125</v>
      </c>
      <c r="G116" s="170">
        <f t="shared" si="1"/>
        <v>0.9875541125541125</v>
      </c>
    </row>
    <row r="117" spans="1:7" s="66" customFormat="1" ht="12.75">
      <c r="A117" s="54"/>
      <c r="B117" s="55"/>
      <c r="C117" s="74" t="s">
        <v>84</v>
      </c>
      <c r="D117" s="56" t="s">
        <v>33</v>
      </c>
      <c r="E117" s="145">
        <v>4807</v>
      </c>
      <c r="F117" s="145">
        <v>4807</v>
      </c>
      <c r="G117" s="170">
        <f t="shared" si="1"/>
        <v>1</v>
      </c>
    </row>
    <row r="118" spans="1:7" s="66" customFormat="1" ht="12.75">
      <c r="A118" s="54"/>
      <c r="B118" s="55"/>
      <c r="C118" s="76">
        <v>4300</v>
      </c>
      <c r="D118" s="60" t="s">
        <v>36</v>
      </c>
      <c r="E118" s="145">
        <v>908</v>
      </c>
      <c r="F118" s="145">
        <v>908</v>
      </c>
      <c r="G118" s="170">
        <f t="shared" si="1"/>
        <v>1</v>
      </c>
    </row>
    <row r="119" spans="1:7" s="66" customFormat="1" ht="12.75">
      <c r="A119" s="54"/>
      <c r="B119" s="55"/>
      <c r="C119" s="76"/>
      <c r="D119" s="60"/>
      <c r="E119" s="145"/>
      <c r="F119" s="145"/>
      <c r="G119" s="170"/>
    </row>
    <row r="120" spans="1:7" s="66" customFormat="1" ht="25.5">
      <c r="A120" s="52" t="s">
        <v>48</v>
      </c>
      <c r="B120" s="53"/>
      <c r="C120" s="73"/>
      <c r="D120" s="53" t="s">
        <v>18</v>
      </c>
      <c r="E120" s="133">
        <f>SUM(E122,E136)</f>
        <v>291730</v>
      </c>
      <c r="F120" s="133">
        <f>SUM(F122,F136)</f>
        <v>117958</v>
      </c>
      <c r="G120" s="167">
        <f t="shared" si="1"/>
        <v>0.40433962910910776</v>
      </c>
    </row>
    <row r="121" spans="1:7" s="66" customFormat="1" ht="12.75">
      <c r="A121" s="54"/>
      <c r="B121" s="55"/>
      <c r="C121" s="74"/>
      <c r="D121" s="56"/>
      <c r="E121" s="134"/>
      <c r="F121" s="134"/>
      <c r="G121" s="165"/>
    </row>
    <row r="122" spans="1:7" s="66" customFormat="1" ht="12.75">
      <c r="A122" s="57"/>
      <c r="B122" s="58" t="s">
        <v>49</v>
      </c>
      <c r="C122" s="75"/>
      <c r="D122" s="59" t="s">
        <v>50</v>
      </c>
      <c r="E122" s="135">
        <f>SUM(E123:E134)</f>
        <v>273730</v>
      </c>
      <c r="F122" s="135">
        <f>SUM(F123:F134)</f>
        <v>111742</v>
      </c>
      <c r="G122" s="166">
        <f t="shared" si="1"/>
        <v>0.4082197786139627</v>
      </c>
    </row>
    <row r="123" spans="1:7" s="66" customFormat="1" ht="25.5">
      <c r="A123" s="54"/>
      <c r="B123" s="55"/>
      <c r="C123" s="74" t="s">
        <v>82</v>
      </c>
      <c r="D123" s="56" t="s">
        <v>83</v>
      </c>
      <c r="E123" s="134">
        <v>5200</v>
      </c>
      <c r="F123" s="134">
        <v>5181</v>
      </c>
      <c r="G123" s="165">
        <f t="shared" si="1"/>
        <v>0.9963461538461539</v>
      </c>
    </row>
    <row r="124" spans="1:7" s="66" customFormat="1" ht="12.75">
      <c r="A124" s="54"/>
      <c r="B124" s="55"/>
      <c r="C124" s="74" t="s">
        <v>80</v>
      </c>
      <c r="D124" s="56" t="s">
        <v>5</v>
      </c>
      <c r="E124" s="134">
        <v>147000</v>
      </c>
      <c r="F124" s="134">
        <v>64167</v>
      </c>
      <c r="G124" s="165">
        <f t="shared" si="1"/>
        <v>0.43651020408163266</v>
      </c>
    </row>
    <row r="125" spans="1:7" s="66" customFormat="1" ht="12.75">
      <c r="A125" s="54"/>
      <c r="B125" s="55"/>
      <c r="C125" s="74" t="s">
        <v>81</v>
      </c>
      <c r="D125" s="56" t="s">
        <v>6</v>
      </c>
      <c r="E125" s="134">
        <v>9000</v>
      </c>
      <c r="F125" s="134">
        <v>3095</v>
      </c>
      <c r="G125" s="165">
        <f t="shared" si="1"/>
        <v>0.3438888888888889</v>
      </c>
    </row>
    <row r="126" spans="1:7" s="66" customFormat="1" ht="12.75">
      <c r="A126" s="54"/>
      <c r="B126" s="55"/>
      <c r="C126" s="74" t="s">
        <v>86</v>
      </c>
      <c r="D126" s="56" t="s">
        <v>10</v>
      </c>
      <c r="E126" s="145">
        <v>27000</v>
      </c>
      <c r="F126" s="145">
        <v>10622</v>
      </c>
      <c r="G126" s="170">
        <f t="shared" si="1"/>
        <v>0.39340740740740743</v>
      </c>
    </row>
    <row r="127" spans="1:7" s="66" customFormat="1" ht="12.75">
      <c r="A127" s="54"/>
      <c r="B127" s="55"/>
      <c r="C127" s="74" t="s">
        <v>87</v>
      </c>
      <c r="D127" s="56" t="s">
        <v>9</v>
      </c>
      <c r="E127" s="145">
        <v>3800</v>
      </c>
      <c r="F127" s="145">
        <v>1571</v>
      </c>
      <c r="G127" s="170">
        <f t="shared" si="1"/>
        <v>0.41342105263157897</v>
      </c>
    </row>
    <row r="128" spans="1:7" s="66" customFormat="1" ht="12.75">
      <c r="A128" s="54"/>
      <c r="B128" s="55"/>
      <c r="C128" s="74" t="s">
        <v>84</v>
      </c>
      <c r="D128" s="56" t="s">
        <v>33</v>
      </c>
      <c r="E128" s="145">
        <v>12900</v>
      </c>
      <c r="F128" s="145">
        <v>4285</v>
      </c>
      <c r="G128" s="170">
        <f t="shared" si="1"/>
        <v>0.3321705426356589</v>
      </c>
    </row>
    <row r="129" spans="1:7" s="66" customFormat="1" ht="12.75">
      <c r="A129" s="54"/>
      <c r="B129" s="55"/>
      <c r="C129" s="74" t="s">
        <v>85</v>
      </c>
      <c r="D129" s="56" t="s">
        <v>34</v>
      </c>
      <c r="E129" s="145">
        <v>3000</v>
      </c>
      <c r="F129" s="145">
        <v>859</v>
      </c>
      <c r="G129" s="170">
        <f t="shared" si="1"/>
        <v>0.28633333333333333</v>
      </c>
    </row>
    <row r="130" spans="1:7" s="66" customFormat="1" ht="12.75">
      <c r="A130" s="54"/>
      <c r="B130" s="55"/>
      <c r="C130" s="76">
        <v>4300</v>
      </c>
      <c r="D130" s="60" t="s">
        <v>36</v>
      </c>
      <c r="E130" s="145">
        <v>7600</v>
      </c>
      <c r="F130" s="145">
        <v>4289</v>
      </c>
      <c r="G130" s="170">
        <f t="shared" si="1"/>
        <v>0.5643421052631579</v>
      </c>
    </row>
    <row r="131" spans="1:7" s="66" customFormat="1" ht="12.75">
      <c r="A131" s="54"/>
      <c r="B131" s="55"/>
      <c r="C131" s="74" t="s">
        <v>102</v>
      </c>
      <c r="D131" s="56" t="s">
        <v>11</v>
      </c>
      <c r="E131" s="145">
        <v>1300</v>
      </c>
      <c r="F131" s="145">
        <v>29</v>
      </c>
      <c r="G131" s="170">
        <f t="shared" si="1"/>
        <v>0.022307692307692306</v>
      </c>
    </row>
    <row r="132" spans="1:7" s="66" customFormat="1" ht="12.75">
      <c r="A132" s="54"/>
      <c r="B132" s="55"/>
      <c r="C132" s="74" t="s">
        <v>106</v>
      </c>
      <c r="D132" s="56" t="s">
        <v>8</v>
      </c>
      <c r="E132" s="145">
        <v>1980</v>
      </c>
      <c r="F132" s="145">
        <v>444</v>
      </c>
      <c r="G132" s="170">
        <f t="shared" si="1"/>
        <v>0.22424242424242424</v>
      </c>
    </row>
    <row r="133" spans="1:7" s="66" customFormat="1" ht="25.5">
      <c r="A133" s="54"/>
      <c r="B133" s="55"/>
      <c r="C133" s="74" t="s">
        <v>88</v>
      </c>
      <c r="D133" s="56" t="s">
        <v>12</v>
      </c>
      <c r="E133" s="145">
        <v>3750</v>
      </c>
      <c r="F133" s="145">
        <v>0</v>
      </c>
      <c r="G133" s="170">
        <f t="shared" si="1"/>
        <v>0</v>
      </c>
    </row>
    <row r="134" spans="1:7" s="66" customFormat="1" ht="25.5">
      <c r="A134" s="54"/>
      <c r="B134" s="55"/>
      <c r="C134" s="74" t="s">
        <v>92</v>
      </c>
      <c r="D134" s="56" t="s">
        <v>93</v>
      </c>
      <c r="E134" s="134">
        <v>51200</v>
      </c>
      <c r="F134" s="134">
        <v>17200</v>
      </c>
      <c r="G134" s="165">
        <f t="shared" si="1"/>
        <v>0.3359375</v>
      </c>
    </row>
    <row r="135" spans="1:7" s="66" customFormat="1" ht="12.75">
      <c r="A135" s="54"/>
      <c r="B135" s="55"/>
      <c r="C135" s="74"/>
      <c r="D135" s="56"/>
      <c r="E135" s="134"/>
      <c r="F135" s="134"/>
      <c r="G135" s="165"/>
    </row>
    <row r="136" spans="1:7" s="66" customFormat="1" ht="12.75">
      <c r="A136" s="63"/>
      <c r="B136" s="75">
        <v>75495</v>
      </c>
      <c r="C136" s="75"/>
      <c r="D136" s="64" t="s">
        <v>38</v>
      </c>
      <c r="E136" s="135">
        <f>SUM(E137:E138)</f>
        <v>18000</v>
      </c>
      <c r="F136" s="135">
        <f>SUM(F137:F138)</f>
        <v>6216</v>
      </c>
      <c r="G136" s="166">
        <f aca="true" t="shared" si="2" ref="G136:G199">SUM(F136/E136)</f>
        <v>0.3453333333333333</v>
      </c>
    </row>
    <row r="137" spans="1:7" s="66" customFormat="1" ht="12.75">
      <c r="A137" s="61"/>
      <c r="B137" s="55"/>
      <c r="C137" s="74" t="s">
        <v>84</v>
      </c>
      <c r="D137" s="56" t="s">
        <v>33</v>
      </c>
      <c r="E137" s="134">
        <v>9300</v>
      </c>
      <c r="F137" s="134">
        <v>6216</v>
      </c>
      <c r="G137" s="165">
        <f t="shared" si="2"/>
        <v>0.6683870967741935</v>
      </c>
    </row>
    <row r="138" spans="1:7" s="66" customFormat="1" ht="12.75">
      <c r="A138" s="54"/>
      <c r="B138" s="55"/>
      <c r="C138" s="74">
        <v>4300</v>
      </c>
      <c r="D138" s="56" t="s">
        <v>36</v>
      </c>
      <c r="E138" s="134">
        <v>8700</v>
      </c>
      <c r="F138" s="134">
        <v>0</v>
      </c>
      <c r="G138" s="165">
        <f t="shared" si="2"/>
        <v>0</v>
      </c>
    </row>
    <row r="139" spans="1:7" s="66" customFormat="1" ht="12.75">
      <c r="A139" s="54"/>
      <c r="B139" s="55"/>
      <c r="C139" s="74"/>
      <c r="D139" s="56"/>
      <c r="E139" s="145"/>
      <c r="F139" s="145"/>
      <c r="G139" s="170"/>
    </row>
    <row r="140" spans="1:7" s="66" customFormat="1" ht="38.25">
      <c r="A140" s="84">
        <v>756</v>
      </c>
      <c r="B140" s="53"/>
      <c r="C140" s="73"/>
      <c r="D140" s="53" t="s">
        <v>243</v>
      </c>
      <c r="E140" s="133">
        <f>SUM(E142)</f>
        <v>20000</v>
      </c>
      <c r="F140" s="133">
        <f>SUM(F142)</f>
        <v>12638</v>
      </c>
      <c r="G140" s="167">
        <f t="shared" si="2"/>
        <v>0.6319</v>
      </c>
    </row>
    <row r="141" spans="1:7" s="66" customFormat="1" ht="12.75">
      <c r="A141" s="54"/>
      <c r="B141" s="55"/>
      <c r="C141" s="74"/>
      <c r="D141" s="56"/>
      <c r="E141" s="145"/>
      <c r="F141" s="145"/>
      <c r="G141" s="170"/>
    </row>
    <row r="142" spans="1:7" s="65" customFormat="1" ht="25.5">
      <c r="A142" s="57"/>
      <c r="B142" s="80">
        <v>75647</v>
      </c>
      <c r="C142" s="75"/>
      <c r="D142" s="59" t="s">
        <v>242</v>
      </c>
      <c r="E142" s="146">
        <f>SUM(E143:E144)</f>
        <v>20000</v>
      </c>
      <c r="F142" s="146">
        <f>SUM(F143:F144)</f>
        <v>12638</v>
      </c>
      <c r="G142" s="171">
        <f t="shared" si="2"/>
        <v>0.6319</v>
      </c>
    </row>
    <row r="143" spans="1:7" s="66" customFormat="1" ht="12.75">
      <c r="A143" s="54"/>
      <c r="B143" s="55"/>
      <c r="C143" s="74" t="s">
        <v>84</v>
      </c>
      <c r="D143" s="56" t="s">
        <v>33</v>
      </c>
      <c r="E143" s="145">
        <v>6000</v>
      </c>
      <c r="F143" s="145">
        <v>11</v>
      </c>
      <c r="G143" s="170">
        <f t="shared" si="2"/>
        <v>0.0018333333333333333</v>
      </c>
    </row>
    <row r="144" spans="1:7" s="66" customFormat="1" ht="12.75">
      <c r="A144" s="54"/>
      <c r="B144" s="55"/>
      <c r="C144" s="74" t="s">
        <v>126</v>
      </c>
      <c r="D144" s="56" t="s">
        <v>36</v>
      </c>
      <c r="E144" s="145">
        <v>14000</v>
      </c>
      <c r="F144" s="145">
        <v>12627</v>
      </c>
      <c r="G144" s="170">
        <f t="shared" si="2"/>
        <v>0.9019285714285714</v>
      </c>
    </row>
    <row r="145" spans="1:7" s="66" customFormat="1" ht="12.75">
      <c r="A145" s="54"/>
      <c r="B145" s="55"/>
      <c r="C145" s="74"/>
      <c r="D145" s="56"/>
      <c r="E145" s="145"/>
      <c r="F145" s="145"/>
      <c r="G145" s="170"/>
    </row>
    <row r="146" spans="1:7" s="66" customFormat="1" ht="12.75">
      <c r="A146" s="52" t="s">
        <v>111</v>
      </c>
      <c r="B146" s="53"/>
      <c r="C146" s="73"/>
      <c r="D146" s="53" t="s">
        <v>29</v>
      </c>
      <c r="E146" s="133">
        <f>SUM(E148,E152)</f>
        <v>248500</v>
      </c>
      <c r="F146" s="133">
        <f>SUM(F148,F152)</f>
        <v>69170</v>
      </c>
      <c r="G146" s="167">
        <f t="shared" si="2"/>
        <v>0.27835010060362175</v>
      </c>
    </row>
    <row r="147" spans="1:7" s="66" customFormat="1" ht="12.75">
      <c r="A147" s="54"/>
      <c r="B147" s="55"/>
      <c r="C147" s="74"/>
      <c r="D147" s="56"/>
      <c r="E147" s="145"/>
      <c r="F147" s="145"/>
      <c r="G147" s="170"/>
    </row>
    <row r="148" spans="1:7" s="66" customFormat="1" ht="25.5">
      <c r="A148" s="57"/>
      <c r="B148" s="58" t="s">
        <v>112</v>
      </c>
      <c r="C148" s="75"/>
      <c r="D148" s="59" t="s">
        <v>153</v>
      </c>
      <c r="E148" s="146">
        <f>SUM(E149:E150)</f>
        <v>200000</v>
      </c>
      <c r="F148" s="146">
        <f>SUM(F149:F150)</f>
        <v>57405</v>
      </c>
      <c r="G148" s="171">
        <f t="shared" si="2"/>
        <v>0.287025</v>
      </c>
    </row>
    <row r="149" spans="1:7" s="66" customFormat="1" ht="12.75">
      <c r="A149" s="54"/>
      <c r="B149" s="55"/>
      <c r="C149" s="76">
        <v>4300</v>
      </c>
      <c r="D149" s="60" t="s">
        <v>36</v>
      </c>
      <c r="E149" s="145">
        <v>15000</v>
      </c>
      <c r="F149" s="145">
        <v>9693</v>
      </c>
      <c r="G149" s="170">
        <f t="shared" si="2"/>
        <v>0.6462</v>
      </c>
    </row>
    <row r="150" spans="1:7" s="66" customFormat="1" ht="25.5">
      <c r="A150" s="54"/>
      <c r="B150" s="55"/>
      <c r="C150" s="74" t="s">
        <v>148</v>
      </c>
      <c r="D150" s="56" t="s">
        <v>149</v>
      </c>
      <c r="E150" s="145">
        <v>185000</v>
      </c>
      <c r="F150" s="145">
        <v>47712</v>
      </c>
      <c r="G150" s="170">
        <f t="shared" si="2"/>
        <v>0.2579027027027027</v>
      </c>
    </row>
    <row r="151" spans="1:7" s="66" customFormat="1" ht="12.75">
      <c r="A151" s="54"/>
      <c r="B151" s="55"/>
      <c r="C151" s="74"/>
      <c r="D151" s="56"/>
      <c r="E151" s="145"/>
      <c r="F151" s="145"/>
      <c r="G151" s="170"/>
    </row>
    <row r="152" spans="1:7" s="66" customFormat="1" ht="38.25">
      <c r="A152" s="54"/>
      <c r="B152" s="80">
        <v>75704</v>
      </c>
      <c r="C152" s="75"/>
      <c r="D152" s="59" t="s">
        <v>184</v>
      </c>
      <c r="E152" s="146">
        <f>SUM(E153:E154)</f>
        <v>48500</v>
      </c>
      <c r="F152" s="146">
        <f>SUM(F153:F154)</f>
        <v>11765</v>
      </c>
      <c r="G152" s="171">
        <f t="shared" si="2"/>
        <v>0.24257731958762888</v>
      </c>
    </row>
    <row r="153" spans="1:7" s="66" customFormat="1" ht="12.75">
      <c r="A153" s="54"/>
      <c r="B153" s="127"/>
      <c r="C153" s="74">
        <v>4300</v>
      </c>
      <c r="D153" s="56" t="s">
        <v>36</v>
      </c>
      <c r="E153" s="145">
        <v>4000</v>
      </c>
      <c r="F153" s="145">
        <v>1830</v>
      </c>
      <c r="G153" s="170">
        <f t="shared" si="2"/>
        <v>0.4575</v>
      </c>
    </row>
    <row r="154" spans="1:7" s="66" customFormat="1" ht="12.75">
      <c r="A154" s="54"/>
      <c r="B154" s="55"/>
      <c r="C154" s="76" t="s">
        <v>209</v>
      </c>
      <c r="D154" s="60" t="s">
        <v>210</v>
      </c>
      <c r="E154" s="145">
        <v>44500</v>
      </c>
      <c r="F154" s="145">
        <v>9935</v>
      </c>
      <c r="G154" s="170">
        <f t="shared" si="2"/>
        <v>0.22325842696629214</v>
      </c>
    </row>
    <row r="155" spans="1:7" s="66" customFormat="1" ht="12.75">
      <c r="A155" s="54"/>
      <c r="B155" s="55"/>
      <c r="C155" s="76"/>
      <c r="D155" s="60"/>
      <c r="E155" s="145"/>
      <c r="F155" s="145"/>
      <c r="G155" s="170"/>
    </row>
    <row r="156" spans="1:7" s="66" customFormat="1" ht="12.75">
      <c r="A156" s="84">
        <v>758</v>
      </c>
      <c r="B156" s="53"/>
      <c r="C156" s="73"/>
      <c r="D156" s="53" t="s">
        <v>20</v>
      </c>
      <c r="E156" s="133">
        <f>SUM(E158,E161)</f>
        <v>23000</v>
      </c>
      <c r="F156" s="133">
        <f>SUM(F158,F161)</f>
        <v>0</v>
      </c>
      <c r="G156" s="167">
        <f t="shared" si="2"/>
        <v>0</v>
      </c>
    </row>
    <row r="157" spans="1:7" s="66" customFormat="1" ht="12.75">
      <c r="A157" s="54"/>
      <c r="B157" s="55"/>
      <c r="C157" s="74"/>
      <c r="D157" s="56"/>
      <c r="E157" s="145"/>
      <c r="F157" s="145"/>
      <c r="G157" s="170"/>
    </row>
    <row r="158" spans="1:7" s="66" customFormat="1" ht="12.75">
      <c r="A158" s="54"/>
      <c r="B158" s="80">
        <v>75814</v>
      </c>
      <c r="C158" s="75"/>
      <c r="D158" s="59" t="s">
        <v>181</v>
      </c>
      <c r="E158" s="146">
        <f>SUM(E159:E159)</f>
        <v>3000</v>
      </c>
      <c r="F158" s="146">
        <f>SUM(F159:F159)</f>
        <v>0</v>
      </c>
      <c r="G158" s="171">
        <f t="shared" si="2"/>
        <v>0</v>
      </c>
    </row>
    <row r="159" spans="1:7" s="66" customFormat="1" ht="25.5">
      <c r="A159" s="54"/>
      <c r="B159" s="55"/>
      <c r="C159" s="76" t="s">
        <v>182</v>
      </c>
      <c r="D159" s="60" t="s">
        <v>183</v>
      </c>
      <c r="E159" s="145">
        <v>3000</v>
      </c>
      <c r="F159" s="145">
        <v>0</v>
      </c>
      <c r="G159" s="170">
        <f t="shared" si="2"/>
        <v>0</v>
      </c>
    </row>
    <row r="160" spans="1:7" s="66" customFormat="1" ht="12.75">
      <c r="A160" s="54"/>
      <c r="B160" s="55"/>
      <c r="C160" s="74"/>
      <c r="D160" s="56"/>
      <c r="E160" s="145"/>
      <c r="F160" s="145"/>
      <c r="G160" s="170"/>
    </row>
    <row r="161" spans="1:7" s="66" customFormat="1" ht="12.75">
      <c r="A161" s="54"/>
      <c r="B161" s="80">
        <v>75818</v>
      </c>
      <c r="C161" s="75"/>
      <c r="D161" s="59" t="s">
        <v>195</v>
      </c>
      <c r="E161" s="146">
        <f>SUM(E162:E162)</f>
        <v>20000</v>
      </c>
      <c r="F161" s="146">
        <f>SUM(F162:F162)</f>
        <v>0</v>
      </c>
      <c r="G161" s="171">
        <f t="shared" si="2"/>
        <v>0</v>
      </c>
    </row>
    <row r="162" spans="1:7" s="66" customFormat="1" ht="12.75">
      <c r="A162" s="54"/>
      <c r="B162" s="55"/>
      <c r="C162" s="76" t="s">
        <v>193</v>
      </c>
      <c r="D162" s="60" t="s">
        <v>194</v>
      </c>
      <c r="E162" s="145">
        <v>20000</v>
      </c>
      <c r="F162" s="145">
        <v>0</v>
      </c>
      <c r="G162" s="170">
        <f t="shared" si="2"/>
        <v>0</v>
      </c>
    </row>
    <row r="163" spans="1:7" s="66" customFormat="1" ht="12.75">
      <c r="A163" s="54"/>
      <c r="B163" s="55"/>
      <c r="C163" s="76"/>
      <c r="D163" s="60"/>
      <c r="E163" s="145"/>
      <c r="F163" s="145"/>
      <c r="G163" s="170"/>
    </row>
    <row r="164" spans="1:7" s="66" customFormat="1" ht="12.75">
      <c r="A164" s="52" t="s">
        <v>113</v>
      </c>
      <c r="B164" s="53"/>
      <c r="C164" s="73"/>
      <c r="D164" s="53" t="s">
        <v>21</v>
      </c>
      <c r="E164" s="133">
        <f>SUM(E166,E182,E187,E203,E216,E219)</f>
        <v>8750129</v>
      </c>
      <c r="F164" s="133">
        <f>SUM(F166,F182,F187,F203,F216,F219)</f>
        <v>4322857</v>
      </c>
      <c r="G164" s="167">
        <f t="shared" si="2"/>
        <v>0.49403351653444194</v>
      </c>
    </row>
    <row r="165" spans="1:7" s="66" customFormat="1" ht="12.75">
      <c r="A165" s="54"/>
      <c r="B165" s="55"/>
      <c r="C165" s="74"/>
      <c r="D165" s="56"/>
      <c r="E165" s="134"/>
      <c r="F165" s="134"/>
      <c r="G165" s="165"/>
    </row>
    <row r="166" spans="1:7" s="66" customFormat="1" ht="12.75">
      <c r="A166" s="57"/>
      <c r="B166" s="58" t="s">
        <v>114</v>
      </c>
      <c r="C166" s="75"/>
      <c r="D166" s="59" t="s">
        <v>65</v>
      </c>
      <c r="E166" s="135">
        <f>SUM(E167:E180)</f>
        <v>4361989</v>
      </c>
      <c r="F166" s="135">
        <f>SUM(F167:F180)</f>
        <v>2134026</v>
      </c>
      <c r="G166" s="166">
        <f t="shared" si="2"/>
        <v>0.48923232039328846</v>
      </c>
    </row>
    <row r="167" spans="1:7" s="66" customFormat="1" ht="25.5">
      <c r="A167" s="54"/>
      <c r="B167" s="55"/>
      <c r="C167" s="74" t="s">
        <v>82</v>
      </c>
      <c r="D167" s="56" t="s">
        <v>83</v>
      </c>
      <c r="E167" s="134">
        <v>7692</v>
      </c>
      <c r="F167" s="134">
        <v>2918</v>
      </c>
      <c r="G167" s="165">
        <f t="shared" si="2"/>
        <v>0.3793551742069683</v>
      </c>
    </row>
    <row r="168" spans="1:7" s="66" customFormat="1" ht="12.75">
      <c r="A168" s="54"/>
      <c r="B168" s="55"/>
      <c r="C168" s="74" t="s">
        <v>115</v>
      </c>
      <c r="D168" s="56" t="s">
        <v>7</v>
      </c>
      <c r="E168" s="134">
        <v>872</v>
      </c>
      <c r="F168" s="134">
        <v>831</v>
      </c>
      <c r="G168" s="165">
        <f t="shared" si="2"/>
        <v>0.9529816513761468</v>
      </c>
    </row>
    <row r="169" spans="1:7" s="66" customFormat="1" ht="12.75">
      <c r="A169" s="54"/>
      <c r="B169" s="55"/>
      <c r="C169" s="74" t="s">
        <v>80</v>
      </c>
      <c r="D169" s="56" t="s">
        <v>5</v>
      </c>
      <c r="E169" s="134">
        <v>2943033</v>
      </c>
      <c r="F169" s="134">
        <v>1345927</v>
      </c>
      <c r="G169" s="165">
        <f t="shared" si="2"/>
        <v>0.45732650636265376</v>
      </c>
    </row>
    <row r="170" spans="1:7" s="66" customFormat="1" ht="12.75">
      <c r="A170" s="54"/>
      <c r="B170" s="55"/>
      <c r="C170" s="74" t="s">
        <v>81</v>
      </c>
      <c r="D170" s="56" t="s">
        <v>6</v>
      </c>
      <c r="E170" s="134">
        <v>217054</v>
      </c>
      <c r="F170" s="134">
        <v>217054</v>
      </c>
      <c r="G170" s="165">
        <f t="shared" si="2"/>
        <v>1</v>
      </c>
    </row>
    <row r="171" spans="1:7" s="66" customFormat="1" ht="12.75">
      <c r="A171" s="54"/>
      <c r="B171" s="55"/>
      <c r="C171" s="74" t="s">
        <v>86</v>
      </c>
      <c r="D171" s="56" t="s">
        <v>10</v>
      </c>
      <c r="E171" s="134">
        <v>543000</v>
      </c>
      <c r="F171" s="134">
        <v>275125</v>
      </c>
      <c r="G171" s="165">
        <f t="shared" si="2"/>
        <v>0.5066758747697975</v>
      </c>
    </row>
    <row r="172" spans="1:7" s="66" customFormat="1" ht="12.75">
      <c r="A172" s="54"/>
      <c r="B172" s="55"/>
      <c r="C172" s="74" t="s">
        <v>87</v>
      </c>
      <c r="D172" s="56" t="s">
        <v>9</v>
      </c>
      <c r="E172" s="134">
        <v>78000</v>
      </c>
      <c r="F172" s="134">
        <v>37890</v>
      </c>
      <c r="G172" s="165">
        <f t="shared" si="2"/>
        <v>0.4857692307692308</v>
      </c>
    </row>
    <row r="173" spans="1:7" s="66" customFormat="1" ht="12.75">
      <c r="A173" s="54"/>
      <c r="B173" s="55"/>
      <c r="C173" s="74" t="s">
        <v>84</v>
      </c>
      <c r="D173" s="56" t="s">
        <v>33</v>
      </c>
      <c r="E173" s="134">
        <v>72500</v>
      </c>
      <c r="F173" s="134">
        <v>38524</v>
      </c>
      <c r="G173" s="165">
        <f t="shared" si="2"/>
        <v>0.5313655172413793</v>
      </c>
    </row>
    <row r="174" spans="1:7" s="66" customFormat="1" ht="25.5">
      <c r="A174" s="54"/>
      <c r="B174" s="55"/>
      <c r="C174" s="74" t="s">
        <v>116</v>
      </c>
      <c r="D174" s="56" t="s">
        <v>117</v>
      </c>
      <c r="E174" s="134">
        <v>29334</v>
      </c>
      <c r="F174" s="134">
        <v>13351</v>
      </c>
      <c r="G174" s="165">
        <f t="shared" si="2"/>
        <v>0.45513738324129</v>
      </c>
    </row>
    <row r="175" spans="1:7" s="66" customFormat="1" ht="12.75">
      <c r="A175" s="54"/>
      <c r="B175" s="55"/>
      <c r="C175" s="74" t="s">
        <v>85</v>
      </c>
      <c r="D175" s="56" t="s">
        <v>34</v>
      </c>
      <c r="E175" s="134">
        <v>179000</v>
      </c>
      <c r="F175" s="134">
        <v>88771</v>
      </c>
      <c r="G175" s="165">
        <f t="shared" si="2"/>
        <v>0.495927374301676</v>
      </c>
    </row>
    <row r="176" spans="1:7" s="66" customFormat="1" ht="12.75">
      <c r="A176" s="54"/>
      <c r="B176" s="55"/>
      <c r="C176" s="74" t="s">
        <v>76</v>
      </c>
      <c r="D176" s="56" t="s">
        <v>35</v>
      </c>
      <c r="E176" s="134">
        <v>50000</v>
      </c>
      <c r="F176" s="134">
        <v>6130</v>
      </c>
      <c r="G176" s="165">
        <f t="shared" si="2"/>
        <v>0.1226</v>
      </c>
    </row>
    <row r="177" spans="1:7" s="66" customFormat="1" ht="12.75">
      <c r="A177" s="54"/>
      <c r="B177" s="55"/>
      <c r="C177" s="74" t="s">
        <v>104</v>
      </c>
      <c r="D177" s="56" t="s">
        <v>105</v>
      </c>
      <c r="E177" s="134">
        <v>4500</v>
      </c>
      <c r="F177" s="134">
        <v>830</v>
      </c>
      <c r="G177" s="165">
        <f t="shared" si="2"/>
        <v>0.18444444444444444</v>
      </c>
    </row>
    <row r="178" spans="1:7" s="66" customFormat="1" ht="12.75">
      <c r="A178" s="54"/>
      <c r="B178" s="55"/>
      <c r="C178" s="76">
        <v>4300</v>
      </c>
      <c r="D178" s="60" t="s">
        <v>36</v>
      </c>
      <c r="E178" s="134">
        <v>41000</v>
      </c>
      <c r="F178" s="134">
        <v>21559</v>
      </c>
      <c r="G178" s="165">
        <f t="shared" si="2"/>
        <v>0.525829268292683</v>
      </c>
    </row>
    <row r="179" spans="1:7" s="66" customFormat="1" ht="12.75">
      <c r="A179" s="54"/>
      <c r="B179" s="55"/>
      <c r="C179" s="74" t="s">
        <v>106</v>
      </c>
      <c r="D179" s="56" t="s">
        <v>8</v>
      </c>
      <c r="E179" s="134">
        <v>9000</v>
      </c>
      <c r="F179" s="134">
        <v>116</v>
      </c>
      <c r="G179" s="165">
        <f t="shared" si="2"/>
        <v>0.012888888888888889</v>
      </c>
    </row>
    <row r="180" spans="1:7" s="66" customFormat="1" ht="25.5">
      <c r="A180" s="54"/>
      <c r="B180" s="55"/>
      <c r="C180" s="74" t="s">
        <v>88</v>
      </c>
      <c r="D180" s="56" t="s">
        <v>12</v>
      </c>
      <c r="E180" s="134">
        <v>187004</v>
      </c>
      <c r="F180" s="134">
        <v>85000</v>
      </c>
      <c r="G180" s="165">
        <f t="shared" si="2"/>
        <v>0.4545357318560031</v>
      </c>
    </row>
    <row r="181" spans="1:7" s="66" customFormat="1" ht="12.75">
      <c r="A181" s="54"/>
      <c r="B181" s="55"/>
      <c r="C181" s="74"/>
      <c r="D181" s="56"/>
      <c r="E181" s="134"/>
      <c r="F181" s="134"/>
      <c r="G181" s="165"/>
    </row>
    <row r="182" spans="1:7" s="66" customFormat="1" ht="12.75">
      <c r="A182" s="57"/>
      <c r="B182" s="80">
        <v>80104</v>
      </c>
      <c r="C182" s="102"/>
      <c r="D182" s="59" t="s">
        <v>156</v>
      </c>
      <c r="E182" s="135">
        <f>SUM(E183)</f>
        <v>1048000</v>
      </c>
      <c r="F182" s="135">
        <f>SUM(F183)</f>
        <v>533690</v>
      </c>
      <c r="G182" s="166">
        <f t="shared" si="2"/>
        <v>0.5092461832061068</v>
      </c>
    </row>
    <row r="183" spans="1:7" s="66" customFormat="1" ht="25.5">
      <c r="A183" s="54"/>
      <c r="B183" s="55"/>
      <c r="C183" s="74" t="s">
        <v>128</v>
      </c>
      <c r="D183" s="56" t="s">
        <v>129</v>
      </c>
      <c r="E183" s="134">
        <f>SUM(E184,E185)</f>
        <v>1048000</v>
      </c>
      <c r="F183" s="134">
        <f>SUM(F184,F185)</f>
        <v>533690</v>
      </c>
      <c r="G183" s="165">
        <f t="shared" si="2"/>
        <v>0.5092461832061068</v>
      </c>
    </row>
    <row r="184" spans="1:7" s="66" customFormat="1" ht="12.75">
      <c r="A184" s="54"/>
      <c r="B184" s="55"/>
      <c r="C184" s="74" t="s">
        <v>4</v>
      </c>
      <c r="D184" s="56" t="s">
        <v>186</v>
      </c>
      <c r="E184" s="134">
        <v>713000</v>
      </c>
      <c r="F184" s="134">
        <v>366980</v>
      </c>
      <c r="G184" s="165">
        <f t="shared" si="2"/>
        <v>0.5146984572230014</v>
      </c>
    </row>
    <row r="185" spans="1:7" s="66" customFormat="1" ht="12.75">
      <c r="A185" s="54"/>
      <c r="B185" s="55"/>
      <c r="C185" s="74" t="s">
        <v>4</v>
      </c>
      <c r="D185" s="56" t="s">
        <v>187</v>
      </c>
      <c r="E185" s="134">
        <v>335000</v>
      </c>
      <c r="F185" s="134">
        <v>166710</v>
      </c>
      <c r="G185" s="165">
        <f t="shared" si="2"/>
        <v>0.4976417910447761</v>
      </c>
    </row>
    <row r="186" spans="1:7" s="66" customFormat="1" ht="12.75">
      <c r="A186" s="54"/>
      <c r="B186" s="55"/>
      <c r="C186" s="74"/>
      <c r="D186" s="56"/>
      <c r="E186" s="134"/>
      <c r="F186" s="134"/>
      <c r="G186" s="165"/>
    </row>
    <row r="187" spans="1:7" s="66" customFormat="1" ht="12.75">
      <c r="A187" s="57"/>
      <c r="B187" s="58" t="s">
        <v>118</v>
      </c>
      <c r="C187" s="75"/>
      <c r="D187" s="59" t="s">
        <v>66</v>
      </c>
      <c r="E187" s="135">
        <f>SUM(E188:E201)</f>
        <v>2304837</v>
      </c>
      <c r="F187" s="135">
        <f>SUM(F188:F201)</f>
        <v>1087967</v>
      </c>
      <c r="G187" s="166">
        <f t="shared" si="2"/>
        <v>0.4720364173258239</v>
      </c>
    </row>
    <row r="188" spans="1:7" s="66" customFormat="1" ht="25.5">
      <c r="A188" s="54"/>
      <c r="B188" s="55"/>
      <c r="C188" s="74" t="s">
        <v>82</v>
      </c>
      <c r="D188" s="56" t="s">
        <v>83</v>
      </c>
      <c r="E188" s="134">
        <v>15700</v>
      </c>
      <c r="F188" s="134">
        <v>2194</v>
      </c>
      <c r="G188" s="165">
        <f t="shared" si="2"/>
        <v>0.1397452229299363</v>
      </c>
    </row>
    <row r="189" spans="1:7" s="66" customFormat="1" ht="12.75">
      <c r="A189" s="54"/>
      <c r="B189" s="55"/>
      <c r="C189" s="74" t="s">
        <v>115</v>
      </c>
      <c r="D189" s="56" t="s">
        <v>7</v>
      </c>
      <c r="E189" s="134">
        <v>200</v>
      </c>
      <c r="F189" s="134">
        <v>106</v>
      </c>
      <c r="G189" s="165">
        <f t="shared" si="2"/>
        <v>0.53</v>
      </c>
    </row>
    <row r="190" spans="1:7" s="66" customFormat="1" ht="12.75">
      <c r="A190" s="54"/>
      <c r="B190" s="55"/>
      <c r="C190" s="74" t="s">
        <v>80</v>
      </c>
      <c r="D190" s="56" t="s">
        <v>5</v>
      </c>
      <c r="E190" s="134">
        <v>1604863</v>
      </c>
      <c r="F190" s="134">
        <v>701617</v>
      </c>
      <c r="G190" s="165">
        <f t="shared" si="2"/>
        <v>0.4371818653679473</v>
      </c>
    </row>
    <row r="191" spans="1:7" s="66" customFormat="1" ht="12.75">
      <c r="A191" s="54"/>
      <c r="B191" s="55"/>
      <c r="C191" s="74" t="s">
        <v>81</v>
      </c>
      <c r="D191" s="56" t="s">
        <v>6</v>
      </c>
      <c r="E191" s="134">
        <v>117000</v>
      </c>
      <c r="F191" s="134">
        <v>116191</v>
      </c>
      <c r="G191" s="165">
        <f t="shared" si="2"/>
        <v>0.9930854700854701</v>
      </c>
    </row>
    <row r="192" spans="1:7" s="66" customFormat="1" ht="12.75">
      <c r="A192" s="54"/>
      <c r="B192" s="55"/>
      <c r="C192" s="74" t="s">
        <v>86</v>
      </c>
      <c r="D192" s="56" t="s">
        <v>10</v>
      </c>
      <c r="E192" s="134">
        <v>302000</v>
      </c>
      <c r="F192" s="134">
        <v>141800</v>
      </c>
      <c r="G192" s="165">
        <f t="shared" si="2"/>
        <v>0.4695364238410596</v>
      </c>
    </row>
    <row r="193" spans="1:7" s="66" customFormat="1" ht="12.75">
      <c r="A193" s="54"/>
      <c r="B193" s="55"/>
      <c r="C193" s="74" t="s">
        <v>87</v>
      </c>
      <c r="D193" s="56" t="s">
        <v>9</v>
      </c>
      <c r="E193" s="134">
        <v>43100</v>
      </c>
      <c r="F193" s="134">
        <v>19991</v>
      </c>
      <c r="G193" s="165">
        <f t="shared" si="2"/>
        <v>0.46382830626450117</v>
      </c>
    </row>
    <row r="194" spans="1:7" s="66" customFormat="1" ht="12.75">
      <c r="A194" s="54"/>
      <c r="B194" s="55"/>
      <c r="C194" s="74" t="s">
        <v>84</v>
      </c>
      <c r="D194" s="56" t="s">
        <v>33</v>
      </c>
      <c r="E194" s="134">
        <v>29000</v>
      </c>
      <c r="F194" s="134">
        <v>17293</v>
      </c>
      <c r="G194" s="165">
        <f t="shared" si="2"/>
        <v>0.5963103448275862</v>
      </c>
    </row>
    <row r="195" spans="1:7" s="66" customFormat="1" ht="25.5">
      <c r="A195" s="54"/>
      <c r="B195" s="55"/>
      <c r="C195" s="74" t="s">
        <v>116</v>
      </c>
      <c r="D195" s="56" t="s">
        <v>117</v>
      </c>
      <c r="E195" s="134">
        <v>10000</v>
      </c>
      <c r="F195" s="134">
        <v>9009</v>
      </c>
      <c r="G195" s="165">
        <f t="shared" si="2"/>
        <v>0.9009</v>
      </c>
    </row>
    <row r="196" spans="1:7" s="66" customFormat="1" ht="12.75">
      <c r="A196" s="54"/>
      <c r="B196" s="55"/>
      <c r="C196" s="74" t="s">
        <v>85</v>
      </c>
      <c r="D196" s="56" t="s">
        <v>34</v>
      </c>
      <c r="E196" s="134">
        <v>30000</v>
      </c>
      <c r="F196" s="134">
        <v>25477</v>
      </c>
      <c r="G196" s="165">
        <f t="shared" si="2"/>
        <v>0.8492333333333333</v>
      </c>
    </row>
    <row r="197" spans="1:7" s="66" customFormat="1" ht="12.75">
      <c r="A197" s="54"/>
      <c r="B197" s="55"/>
      <c r="C197" s="74" t="s">
        <v>76</v>
      </c>
      <c r="D197" s="56" t="s">
        <v>35</v>
      </c>
      <c r="E197" s="134">
        <v>20000</v>
      </c>
      <c r="F197" s="134">
        <v>2901</v>
      </c>
      <c r="G197" s="165">
        <f t="shared" si="2"/>
        <v>0.14505</v>
      </c>
    </row>
    <row r="198" spans="1:7" s="66" customFormat="1" ht="12.75">
      <c r="A198" s="54"/>
      <c r="B198" s="55"/>
      <c r="C198" s="74" t="s">
        <v>104</v>
      </c>
      <c r="D198" s="56" t="s">
        <v>105</v>
      </c>
      <c r="E198" s="134">
        <v>1500</v>
      </c>
      <c r="F198" s="134">
        <v>420</v>
      </c>
      <c r="G198" s="165">
        <f t="shared" si="2"/>
        <v>0.28</v>
      </c>
    </row>
    <row r="199" spans="1:7" s="66" customFormat="1" ht="12.75">
      <c r="A199" s="54"/>
      <c r="B199" s="55"/>
      <c r="C199" s="76">
        <v>4300</v>
      </c>
      <c r="D199" s="60" t="s">
        <v>36</v>
      </c>
      <c r="E199" s="134">
        <v>24500</v>
      </c>
      <c r="F199" s="134">
        <v>10968</v>
      </c>
      <c r="G199" s="165">
        <f t="shared" si="2"/>
        <v>0.4476734693877551</v>
      </c>
    </row>
    <row r="200" spans="1:7" s="66" customFormat="1" ht="12.75">
      <c r="A200" s="54"/>
      <c r="B200" s="55"/>
      <c r="C200" s="74" t="s">
        <v>106</v>
      </c>
      <c r="D200" s="56" t="s">
        <v>8</v>
      </c>
      <c r="E200" s="134">
        <v>4000</v>
      </c>
      <c r="F200" s="134">
        <v>0</v>
      </c>
      <c r="G200" s="165">
        <f aca="true" t="shared" si="3" ref="G200:G263">SUM(F200/E200)</f>
        <v>0</v>
      </c>
    </row>
    <row r="201" spans="1:7" s="66" customFormat="1" ht="25.5">
      <c r="A201" s="54"/>
      <c r="B201" s="55"/>
      <c r="C201" s="74" t="s">
        <v>88</v>
      </c>
      <c r="D201" s="56" t="s">
        <v>12</v>
      </c>
      <c r="E201" s="134">
        <v>102974</v>
      </c>
      <c r="F201" s="134">
        <v>40000</v>
      </c>
      <c r="G201" s="165">
        <f t="shared" si="3"/>
        <v>0.38844756928933516</v>
      </c>
    </row>
    <row r="202" spans="1:7" s="66" customFormat="1" ht="12.75">
      <c r="A202" s="54"/>
      <c r="B202" s="55"/>
      <c r="C202" s="74"/>
      <c r="D202" s="56"/>
      <c r="E202" s="134"/>
      <c r="F202" s="134"/>
      <c r="G202" s="165"/>
    </row>
    <row r="203" spans="1:7" s="66" customFormat="1" ht="12.75">
      <c r="A203" s="57"/>
      <c r="B203" s="58" t="s">
        <v>119</v>
      </c>
      <c r="C203" s="75"/>
      <c r="D203" s="59" t="s">
        <v>67</v>
      </c>
      <c r="E203" s="135">
        <f>SUM(E204:E214)</f>
        <v>971829</v>
      </c>
      <c r="F203" s="135">
        <f>SUM(F204:F214)</f>
        <v>527944</v>
      </c>
      <c r="G203" s="166">
        <f t="shared" si="3"/>
        <v>0.5432478347528218</v>
      </c>
    </row>
    <row r="204" spans="1:7" s="66" customFormat="1" ht="12.75">
      <c r="A204" s="54"/>
      <c r="B204" s="55"/>
      <c r="C204" s="74" t="s">
        <v>80</v>
      </c>
      <c r="D204" s="56" t="s">
        <v>5</v>
      </c>
      <c r="E204" s="134">
        <v>202000</v>
      </c>
      <c r="F204" s="134">
        <v>109633</v>
      </c>
      <c r="G204" s="165">
        <f t="shared" si="3"/>
        <v>0.5427376237623762</v>
      </c>
    </row>
    <row r="205" spans="1:7" s="66" customFormat="1" ht="12.75">
      <c r="A205" s="54"/>
      <c r="B205" s="55"/>
      <c r="C205" s="74" t="s">
        <v>81</v>
      </c>
      <c r="D205" s="56" t="s">
        <v>6</v>
      </c>
      <c r="E205" s="134">
        <v>14200</v>
      </c>
      <c r="F205" s="134">
        <v>14186</v>
      </c>
      <c r="G205" s="165">
        <f t="shared" si="3"/>
        <v>0.9990140845070422</v>
      </c>
    </row>
    <row r="206" spans="1:7" s="66" customFormat="1" ht="12.75">
      <c r="A206" s="54"/>
      <c r="B206" s="55"/>
      <c r="C206" s="74" t="s">
        <v>86</v>
      </c>
      <c r="D206" s="56" t="s">
        <v>10</v>
      </c>
      <c r="E206" s="134">
        <v>32000</v>
      </c>
      <c r="F206" s="134">
        <v>18133</v>
      </c>
      <c r="G206" s="165">
        <f t="shared" si="3"/>
        <v>0.56665625</v>
      </c>
    </row>
    <row r="207" spans="1:7" s="66" customFormat="1" ht="12.75">
      <c r="A207" s="54"/>
      <c r="B207" s="55"/>
      <c r="C207" s="74" t="s">
        <v>87</v>
      </c>
      <c r="D207" s="56" t="s">
        <v>9</v>
      </c>
      <c r="E207" s="134">
        <v>4600</v>
      </c>
      <c r="F207" s="134">
        <v>2442</v>
      </c>
      <c r="G207" s="165">
        <f t="shared" si="3"/>
        <v>0.5308695652173913</v>
      </c>
    </row>
    <row r="208" spans="1:7" s="66" customFormat="1" ht="12.75">
      <c r="A208" s="54"/>
      <c r="B208" s="55"/>
      <c r="C208" s="74" t="s">
        <v>84</v>
      </c>
      <c r="D208" s="56" t="s">
        <v>33</v>
      </c>
      <c r="E208" s="134">
        <v>384000</v>
      </c>
      <c r="F208" s="134">
        <v>210797</v>
      </c>
      <c r="G208" s="165">
        <f t="shared" si="3"/>
        <v>0.5489505208333333</v>
      </c>
    </row>
    <row r="209" spans="1:7" s="66" customFormat="1" ht="12.75">
      <c r="A209" s="54"/>
      <c r="B209" s="55"/>
      <c r="C209" s="74" t="s">
        <v>85</v>
      </c>
      <c r="D209" s="56" t="s">
        <v>34</v>
      </c>
      <c r="E209" s="134">
        <v>2000</v>
      </c>
      <c r="F209" s="134">
        <v>875</v>
      </c>
      <c r="G209" s="165">
        <f t="shared" si="3"/>
        <v>0.4375</v>
      </c>
    </row>
    <row r="210" spans="1:7" s="66" customFormat="1" ht="12.75">
      <c r="A210" s="54"/>
      <c r="B210" s="55"/>
      <c r="C210" s="74" t="s">
        <v>76</v>
      </c>
      <c r="D210" s="56" t="s">
        <v>35</v>
      </c>
      <c r="E210" s="134">
        <v>10000</v>
      </c>
      <c r="F210" s="134">
        <v>3353</v>
      </c>
      <c r="G210" s="165">
        <f t="shared" si="3"/>
        <v>0.3353</v>
      </c>
    </row>
    <row r="211" spans="1:7" s="66" customFormat="1" ht="12.75">
      <c r="A211" s="54"/>
      <c r="B211" s="55"/>
      <c r="C211" s="76">
        <v>4300</v>
      </c>
      <c r="D211" s="60" t="s">
        <v>36</v>
      </c>
      <c r="E211" s="134">
        <v>316000</v>
      </c>
      <c r="F211" s="134">
        <v>168259</v>
      </c>
      <c r="G211" s="165">
        <f t="shared" si="3"/>
        <v>0.5324651898734177</v>
      </c>
    </row>
    <row r="212" spans="1:7" s="66" customFormat="1" ht="12.75">
      <c r="A212" s="54"/>
      <c r="B212" s="55"/>
      <c r="C212" s="74" t="s">
        <v>102</v>
      </c>
      <c r="D212" s="56" t="s">
        <v>11</v>
      </c>
      <c r="E212" s="134">
        <v>1500</v>
      </c>
      <c r="F212" s="134">
        <v>160</v>
      </c>
      <c r="G212" s="165">
        <f t="shared" si="3"/>
        <v>0.10666666666666667</v>
      </c>
    </row>
    <row r="213" spans="1:7" s="66" customFormat="1" ht="12.75">
      <c r="A213" s="54"/>
      <c r="B213" s="55"/>
      <c r="C213" s="74" t="s">
        <v>106</v>
      </c>
      <c r="D213" s="56" t="s">
        <v>8</v>
      </c>
      <c r="E213" s="134">
        <v>1000</v>
      </c>
      <c r="F213" s="134">
        <v>106</v>
      </c>
      <c r="G213" s="165">
        <f t="shared" si="3"/>
        <v>0.106</v>
      </c>
    </row>
    <row r="214" spans="1:7" s="66" customFormat="1" ht="25.5">
      <c r="A214" s="54"/>
      <c r="B214" s="55"/>
      <c r="C214" s="74" t="s">
        <v>88</v>
      </c>
      <c r="D214" s="56" t="s">
        <v>12</v>
      </c>
      <c r="E214" s="134">
        <v>4529</v>
      </c>
      <c r="F214" s="134">
        <v>0</v>
      </c>
      <c r="G214" s="165">
        <f t="shared" si="3"/>
        <v>0</v>
      </c>
    </row>
    <row r="215" spans="1:7" s="66" customFormat="1" ht="12.75">
      <c r="A215" s="54"/>
      <c r="B215" s="55"/>
      <c r="C215" s="74"/>
      <c r="D215" s="56"/>
      <c r="E215" s="134"/>
      <c r="F215" s="134"/>
      <c r="G215" s="165"/>
    </row>
    <row r="216" spans="1:7" s="66" customFormat="1" ht="12.75">
      <c r="A216" s="54"/>
      <c r="B216" s="75" t="s">
        <v>191</v>
      </c>
      <c r="C216" s="75"/>
      <c r="D216" s="59" t="s">
        <v>192</v>
      </c>
      <c r="E216" s="135">
        <f>SUM(E217)</f>
        <v>30600</v>
      </c>
      <c r="F216" s="135">
        <f>SUM(F217)</f>
        <v>15000</v>
      </c>
      <c r="G216" s="166">
        <f t="shared" si="3"/>
        <v>0.49019607843137253</v>
      </c>
    </row>
    <row r="217" spans="1:7" s="66" customFormat="1" ht="51">
      <c r="A217" s="54"/>
      <c r="B217" s="55"/>
      <c r="C217" s="76" t="s">
        <v>173</v>
      </c>
      <c r="D217" s="56" t="s">
        <v>174</v>
      </c>
      <c r="E217" s="134">
        <v>30600</v>
      </c>
      <c r="F217" s="134">
        <v>15000</v>
      </c>
      <c r="G217" s="165">
        <f t="shared" si="3"/>
        <v>0.49019607843137253</v>
      </c>
    </row>
    <row r="218" spans="1:7" s="66" customFormat="1" ht="12.75">
      <c r="A218" s="54"/>
      <c r="B218" s="55"/>
      <c r="C218" s="74"/>
      <c r="D218" s="56"/>
      <c r="E218" s="134"/>
      <c r="F218" s="134"/>
      <c r="G218" s="165"/>
    </row>
    <row r="219" spans="1:7" s="66" customFormat="1" ht="12.75">
      <c r="A219" s="54"/>
      <c r="B219" s="75">
        <v>80146</v>
      </c>
      <c r="C219" s="75"/>
      <c r="D219" s="59" t="s">
        <v>160</v>
      </c>
      <c r="E219" s="135">
        <f>SUM(E220:E220)</f>
        <v>32874</v>
      </c>
      <c r="F219" s="135">
        <f>SUM(F220:F220)</f>
        <v>24230</v>
      </c>
      <c r="G219" s="166">
        <f t="shared" si="3"/>
        <v>0.7370566405061751</v>
      </c>
    </row>
    <row r="220" spans="1:7" s="66" customFormat="1" ht="12.75">
      <c r="A220" s="54"/>
      <c r="B220" s="55"/>
      <c r="C220" s="76">
        <v>4300</v>
      </c>
      <c r="D220" s="60" t="s">
        <v>36</v>
      </c>
      <c r="E220" s="134">
        <v>32874</v>
      </c>
      <c r="F220" s="134">
        <v>24230</v>
      </c>
      <c r="G220" s="165">
        <f t="shared" si="3"/>
        <v>0.7370566405061751</v>
      </c>
    </row>
    <row r="221" spans="1:7" s="66" customFormat="1" ht="12.75">
      <c r="A221" s="54"/>
      <c r="B221" s="55"/>
      <c r="C221" s="74"/>
      <c r="D221" s="56"/>
      <c r="E221" s="134"/>
      <c r="F221" s="134"/>
      <c r="G221" s="165"/>
    </row>
    <row r="222" spans="1:7" s="66" customFormat="1" ht="12.75">
      <c r="A222" s="52" t="s">
        <v>120</v>
      </c>
      <c r="B222" s="53"/>
      <c r="C222" s="73"/>
      <c r="D222" s="53" t="s">
        <v>30</v>
      </c>
      <c r="E222" s="133">
        <f>SUM(E224)</f>
        <v>155000</v>
      </c>
      <c r="F222" s="133">
        <f>SUM(F224)</f>
        <v>53845</v>
      </c>
      <c r="G222" s="167">
        <f t="shared" si="3"/>
        <v>0.34738709677419355</v>
      </c>
    </row>
    <row r="223" spans="1:7" s="66" customFormat="1" ht="12.75">
      <c r="A223" s="54"/>
      <c r="B223" s="55"/>
      <c r="C223" s="74"/>
      <c r="D223" s="56"/>
      <c r="E223" s="134"/>
      <c r="F223" s="134"/>
      <c r="G223" s="165"/>
    </row>
    <row r="224" spans="1:7" s="66" customFormat="1" ht="12.75">
      <c r="A224" s="57"/>
      <c r="B224" s="58" t="s">
        <v>147</v>
      </c>
      <c r="C224" s="75"/>
      <c r="D224" s="59" t="s">
        <v>257</v>
      </c>
      <c r="E224" s="135">
        <f>SUM(E225:E237)</f>
        <v>155000</v>
      </c>
      <c r="F224" s="135">
        <f>SUM(F225:F237)</f>
        <v>53845</v>
      </c>
      <c r="G224" s="166">
        <f t="shared" si="3"/>
        <v>0.34738709677419355</v>
      </c>
    </row>
    <row r="225" spans="1:7" s="66" customFormat="1" ht="25.5">
      <c r="A225" s="54"/>
      <c r="B225" s="55"/>
      <c r="C225" s="74" t="s">
        <v>269</v>
      </c>
      <c r="D225" s="56" t="s">
        <v>270</v>
      </c>
      <c r="E225" s="134">
        <v>2000</v>
      </c>
      <c r="F225" s="134">
        <v>0</v>
      </c>
      <c r="G225" s="165">
        <f t="shared" si="3"/>
        <v>0</v>
      </c>
    </row>
    <row r="226" spans="1:7" s="66" customFormat="1" ht="25.5">
      <c r="A226" s="54"/>
      <c r="B226" s="55"/>
      <c r="C226" s="74" t="s">
        <v>250</v>
      </c>
      <c r="D226" s="56" t="s">
        <v>251</v>
      </c>
      <c r="E226" s="134">
        <v>13950</v>
      </c>
      <c r="F226" s="134">
        <v>7000</v>
      </c>
      <c r="G226" s="165">
        <f t="shared" si="3"/>
        <v>0.5017921146953405</v>
      </c>
    </row>
    <row r="227" spans="1:7" s="66" customFormat="1" ht="12.75">
      <c r="A227" s="54"/>
      <c r="B227" s="55"/>
      <c r="C227" s="74" t="s">
        <v>95</v>
      </c>
      <c r="D227" s="56" t="s">
        <v>96</v>
      </c>
      <c r="E227" s="134">
        <v>23100</v>
      </c>
      <c r="F227" s="134">
        <v>12344</v>
      </c>
      <c r="G227" s="165">
        <f t="shared" si="3"/>
        <v>0.5343722943722944</v>
      </c>
    </row>
    <row r="228" spans="1:7" s="66" customFormat="1" ht="12.75">
      <c r="A228" s="54"/>
      <c r="B228" s="55"/>
      <c r="C228" s="74" t="s">
        <v>80</v>
      </c>
      <c r="D228" s="56" t="s">
        <v>5</v>
      </c>
      <c r="E228" s="134">
        <v>17600</v>
      </c>
      <c r="F228" s="134">
        <v>8439</v>
      </c>
      <c r="G228" s="165">
        <f t="shared" si="3"/>
        <v>0.47948863636363637</v>
      </c>
    </row>
    <row r="229" spans="1:7" s="66" customFormat="1" ht="12.75">
      <c r="A229" s="54"/>
      <c r="B229" s="55"/>
      <c r="C229" s="74" t="s">
        <v>81</v>
      </c>
      <c r="D229" s="56" t="s">
        <v>6</v>
      </c>
      <c r="E229" s="134">
        <v>1300</v>
      </c>
      <c r="F229" s="134">
        <v>1154</v>
      </c>
      <c r="G229" s="165">
        <f t="shared" si="3"/>
        <v>0.8876923076923077</v>
      </c>
    </row>
    <row r="230" spans="1:7" s="66" customFormat="1" ht="12.75">
      <c r="A230" s="54"/>
      <c r="B230" s="55"/>
      <c r="C230" s="74" t="s">
        <v>86</v>
      </c>
      <c r="D230" s="56" t="s">
        <v>10</v>
      </c>
      <c r="E230" s="134">
        <v>3000</v>
      </c>
      <c r="F230" s="134">
        <v>1772</v>
      </c>
      <c r="G230" s="165">
        <f t="shared" si="3"/>
        <v>0.5906666666666667</v>
      </c>
    </row>
    <row r="231" spans="1:7" s="66" customFormat="1" ht="12.75">
      <c r="A231" s="54"/>
      <c r="B231" s="55"/>
      <c r="C231" s="74" t="s">
        <v>87</v>
      </c>
      <c r="D231" s="56" t="s">
        <v>9</v>
      </c>
      <c r="E231" s="134">
        <v>800</v>
      </c>
      <c r="F231" s="134">
        <v>235</v>
      </c>
      <c r="G231" s="165">
        <f t="shared" si="3"/>
        <v>0.29375</v>
      </c>
    </row>
    <row r="232" spans="1:7" s="66" customFormat="1" ht="12.75">
      <c r="A232" s="54"/>
      <c r="B232" s="55"/>
      <c r="C232" s="74" t="s">
        <v>84</v>
      </c>
      <c r="D232" s="56" t="s">
        <v>33</v>
      </c>
      <c r="E232" s="134">
        <v>36400</v>
      </c>
      <c r="F232" s="134">
        <v>7091</v>
      </c>
      <c r="G232" s="165">
        <f t="shared" si="3"/>
        <v>0.19480769230769232</v>
      </c>
    </row>
    <row r="233" spans="1:7" s="66" customFormat="1" ht="12.75">
      <c r="A233" s="54"/>
      <c r="B233" s="55"/>
      <c r="C233" s="74" t="s">
        <v>85</v>
      </c>
      <c r="D233" s="56" t="s">
        <v>34</v>
      </c>
      <c r="E233" s="134">
        <v>6000</v>
      </c>
      <c r="F233" s="134">
        <v>3304</v>
      </c>
      <c r="G233" s="165">
        <f t="shared" si="3"/>
        <v>0.5506666666666666</v>
      </c>
    </row>
    <row r="234" spans="1:7" s="66" customFormat="1" ht="12.75">
      <c r="A234" s="54"/>
      <c r="B234" s="55"/>
      <c r="C234" s="76">
        <v>4300</v>
      </c>
      <c r="D234" s="60" t="s">
        <v>36</v>
      </c>
      <c r="E234" s="134">
        <v>47550</v>
      </c>
      <c r="F234" s="134">
        <v>12506</v>
      </c>
      <c r="G234" s="165">
        <f t="shared" si="3"/>
        <v>0.2630073606729758</v>
      </c>
    </row>
    <row r="235" spans="1:7" s="66" customFormat="1" ht="12.75">
      <c r="A235" s="54"/>
      <c r="B235" s="55"/>
      <c r="C235" s="74" t="s">
        <v>102</v>
      </c>
      <c r="D235" s="56" t="s">
        <v>11</v>
      </c>
      <c r="E235" s="134">
        <v>1500</v>
      </c>
      <c r="F235" s="134">
        <v>0</v>
      </c>
      <c r="G235" s="165">
        <f t="shared" si="3"/>
        <v>0</v>
      </c>
    </row>
    <row r="236" spans="1:7" s="66" customFormat="1" ht="12.75">
      <c r="A236" s="54"/>
      <c r="B236" s="55"/>
      <c r="C236" s="74" t="s">
        <v>106</v>
      </c>
      <c r="D236" s="56" t="s">
        <v>8</v>
      </c>
      <c r="E236" s="134">
        <v>800</v>
      </c>
      <c r="F236" s="134">
        <v>0</v>
      </c>
      <c r="G236" s="165">
        <f t="shared" si="3"/>
        <v>0</v>
      </c>
    </row>
    <row r="237" spans="1:7" s="66" customFormat="1" ht="25.5">
      <c r="A237" s="54"/>
      <c r="B237" s="55"/>
      <c r="C237" s="74" t="s">
        <v>88</v>
      </c>
      <c r="D237" s="56" t="s">
        <v>12</v>
      </c>
      <c r="E237" s="134">
        <v>1000</v>
      </c>
      <c r="F237" s="134">
        <v>0</v>
      </c>
      <c r="G237" s="165">
        <f t="shared" si="3"/>
        <v>0</v>
      </c>
    </row>
    <row r="238" spans="1:7" s="66" customFormat="1" ht="12.75">
      <c r="A238" s="54"/>
      <c r="B238" s="55"/>
      <c r="C238" s="74"/>
      <c r="D238" s="56"/>
      <c r="E238" s="134"/>
      <c r="F238" s="134"/>
      <c r="G238" s="165"/>
    </row>
    <row r="239" spans="1:7" s="66" customFormat="1" ht="12.75">
      <c r="A239" s="3">
        <v>852</v>
      </c>
      <c r="B239" s="4"/>
      <c r="C239" s="5"/>
      <c r="D239" s="4" t="s">
        <v>214</v>
      </c>
      <c r="E239" s="133">
        <f>SUM(E241,E253,E256,E260,E263,E266,E280)</f>
        <v>5217008</v>
      </c>
      <c r="F239" s="133">
        <f>SUM(F241,F253,F256,F260,F263,F266,F280)</f>
        <v>2523226</v>
      </c>
      <c r="G239" s="167">
        <f t="shared" si="3"/>
        <v>0.48365384910278075</v>
      </c>
    </row>
    <row r="240" spans="1:7" s="66" customFormat="1" ht="12.75">
      <c r="A240" s="7"/>
      <c r="B240" s="8"/>
      <c r="C240" s="9"/>
      <c r="D240" s="8"/>
      <c r="E240" s="135"/>
      <c r="F240" s="135"/>
      <c r="G240" s="166"/>
    </row>
    <row r="241" spans="1:7" s="66" customFormat="1" ht="38.25">
      <c r="A241" s="15"/>
      <c r="B241" s="8">
        <v>85212</v>
      </c>
      <c r="C241" s="9"/>
      <c r="D241" s="20" t="s">
        <v>276</v>
      </c>
      <c r="E241" s="137">
        <f>SUM(E242:E251)</f>
        <v>1172835</v>
      </c>
      <c r="F241" s="137">
        <f>SUM(F242:F251)</f>
        <v>565959</v>
      </c>
      <c r="G241" s="168">
        <f t="shared" si="3"/>
        <v>0.48255636982184197</v>
      </c>
    </row>
    <row r="242" spans="1:7" s="66" customFormat="1" ht="12.75">
      <c r="A242" s="7"/>
      <c r="B242" s="8"/>
      <c r="C242" s="74" t="s">
        <v>121</v>
      </c>
      <c r="D242" s="56" t="s">
        <v>277</v>
      </c>
      <c r="E242" s="134">
        <v>1059440</v>
      </c>
      <c r="F242" s="134">
        <v>556115</v>
      </c>
      <c r="G242" s="165">
        <f t="shared" si="3"/>
        <v>0.5249141055652042</v>
      </c>
    </row>
    <row r="243" spans="1:7" s="66" customFormat="1" ht="12.75">
      <c r="A243" s="7"/>
      <c r="B243" s="8"/>
      <c r="C243" s="74" t="s">
        <v>80</v>
      </c>
      <c r="D243" s="56" t="s">
        <v>5</v>
      </c>
      <c r="E243" s="134">
        <v>11000</v>
      </c>
      <c r="F243" s="134">
        <v>3650</v>
      </c>
      <c r="G243" s="165">
        <f t="shared" si="3"/>
        <v>0.33181818181818185</v>
      </c>
    </row>
    <row r="244" spans="1:7" s="66" customFormat="1" ht="12.75">
      <c r="A244" s="7"/>
      <c r="B244" s="8"/>
      <c r="C244" s="74" t="s">
        <v>86</v>
      </c>
      <c r="D244" s="56" t="s">
        <v>10</v>
      </c>
      <c r="E244" s="134">
        <v>72000</v>
      </c>
      <c r="F244" s="134">
        <v>0</v>
      </c>
      <c r="G244" s="165">
        <f t="shared" si="3"/>
        <v>0</v>
      </c>
    </row>
    <row r="245" spans="1:7" s="66" customFormat="1" ht="12.75">
      <c r="A245" s="7"/>
      <c r="B245" s="8"/>
      <c r="C245" s="74" t="s">
        <v>87</v>
      </c>
      <c r="D245" s="56" t="s">
        <v>9</v>
      </c>
      <c r="E245" s="134">
        <v>300</v>
      </c>
      <c r="F245" s="134">
        <v>0</v>
      </c>
      <c r="G245" s="165">
        <f t="shared" si="3"/>
        <v>0</v>
      </c>
    </row>
    <row r="246" spans="1:7" s="66" customFormat="1" ht="12.75">
      <c r="A246" s="7"/>
      <c r="B246" s="8"/>
      <c r="C246" s="74" t="s">
        <v>84</v>
      </c>
      <c r="D246" s="56" t="s">
        <v>33</v>
      </c>
      <c r="E246" s="134">
        <v>14000</v>
      </c>
      <c r="F246" s="134">
        <v>0</v>
      </c>
      <c r="G246" s="165">
        <f t="shared" si="3"/>
        <v>0</v>
      </c>
    </row>
    <row r="247" spans="1:7" s="66" customFormat="1" ht="12.75">
      <c r="A247" s="7"/>
      <c r="B247" s="8"/>
      <c r="C247" s="74" t="s">
        <v>85</v>
      </c>
      <c r="D247" s="56" t="s">
        <v>34</v>
      </c>
      <c r="E247" s="134">
        <v>1000</v>
      </c>
      <c r="F247" s="134">
        <v>0</v>
      </c>
      <c r="G247" s="165">
        <f t="shared" si="3"/>
        <v>0</v>
      </c>
    </row>
    <row r="248" spans="1:7" s="66" customFormat="1" ht="12.75">
      <c r="A248" s="7"/>
      <c r="B248" s="8"/>
      <c r="C248" s="76">
        <v>4300</v>
      </c>
      <c r="D248" s="60" t="s">
        <v>36</v>
      </c>
      <c r="E248" s="134">
        <v>2000</v>
      </c>
      <c r="F248" s="134">
        <v>0</v>
      </c>
      <c r="G248" s="165">
        <f t="shared" si="3"/>
        <v>0</v>
      </c>
    </row>
    <row r="249" spans="1:7" s="66" customFormat="1" ht="12.75">
      <c r="A249" s="7"/>
      <c r="B249" s="8"/>
      <c r="C249" s="74" t="s">
        <v>102</v>
      </c>
      <c r="D249" s="56" t="s">
        <v>11</v>
      </c>
      <c r="E249" s="134">
        <v>160</v>
      </c>
      <c r="F249" s="134">
        <v>0</v>
      </c>
      <c r="G249" s="165">
        <f t="shared" si="3"/>
        <v>0</v>
      </c>
    </row>
    <row r="250" spans="1:7" s="66" customFormat="1" ht="25.5">
      <c r="A250" s="7"/>
      <c r="B250" s="8"/>
      <c r="C250" s="74" t="s">
        <v>88</v>
      </c>
      <c r="D250" s="56" t="s">
        <v>12</v>
      </c>
      <c r="E250" s="134">
        <v>1200</v>
      </c>
      <c r="F250" s="134">
        <v>0</v>
      </c>
      <c r="G250" s="165">
        <f t="shared" si="3"/>
        <v>0</v>
      </c>
    </row>
    <row r="251" spans="1:7" s="66" customFormat="1" ht="25.5">
      <c r="A251" s="7"/>
      <c r="B251" s="8"/>
      <c r="C251" s="74" t="s">
        <v>92</v>
      </c>
      <c r="D251" s="56" t="s">
        <v>93</v>
      </c>
      <c r="E251" s="134">
        <v>11735</v>
      </c>
      <c r="F251" s="134">
        <v>6194</v>
      </c>
      <c r="G251" s="165">
        <f t="shared" si="3"/>
        <v>0.527822752449936</v>
      </c>
    </row>
    <row r="252" spans="1:7" s="66" customFormat="1" ht="12.75">
      <c r="A252" s="7"/>
      <c r="B252" s="8"/>
      <c r="C252" s="9"/>
      <c r="D252" s="8"/>
      <c r="E252" s="134"/>
      <c r="F252" s="134"/>
      <c r="G252" s="165"/>
    </row>
    <row r="253" spans="1:7" s="66" customFormat="1" ht="38.25">
      <c r="A253" s="54"/>
      <c r="B253" s="8">
        <v>85213</v>
      </c>
      <c r="C253" s="9"/>
      <c r="D253" s="20" t="s">
        <v>163</v>
      </c>
      <c r="E253" s="137">
        <f>SUM(E254)</f>
        <v>45900</v>
      </c>
      <c r="F253" s="137">
        <f>SUM(F254)</f>
        <v>15091</v>
      </c>
      <c r="G253" s="168">
        <f t="shared" si="3"/>
        <v>0.32877995642701524</v>
      </c>
    </row>
    <row r="254" spans="1:7" s="66" customFormat="1" ht="12.75">
      <c r="A254" s="54"/>
      <c r="B254" s="16"/>
      <c r="C254" s="74" t="s">
        <v>152</v>
      </c>
      <c r="D254" s="56" t="s">
        <v>170</v>
      </c>
      <c r="E254" s="138">
        <v>45900</v>
      </c>
      <c r="F254" s="138">
        <v>15091</v>
      </c>
      <c r="G254" s="169">
        <f t="shared" si="3"/>
        <v>0.32877995642701524</v>
      </c>
    </row>
    <row r="255" spans="1:7" s="66" customFormat="1" ht="12.75">
      <c r="A255" s="54"/>
      <c r="B255" s="55"/>
      <c r="C255" s="74"/>
      <c r="D255" s="56"/>
      <c r="E255" s="134"/>
      <c r="F255" s="134"/>
      <c r="G255" s="165"/>
    </row>
    <row r="256" spans="1:7" s="65" customFormat="1" ht="25.5">
      <c r="A256" s="57"/>
      <c r="B256" s="80">
        <v>85214</v>
      </c>
      <c r="C256" s="75"/>
      <c r="D256" s="59" t="s">
        <v>161</v>
      </c>
      <c r="E256" s="135">
        <f>SUM(E257:E258)</f>
        <v>1021858</v>
      </c>
      <c r="F256" s="135">
        <f>SUM(F257:F258)</f>
        <v>538271</v>
      </c>
      <c r="G256" s="166">
        <f t="shared" si="3"/>
        <v>0.5267571423818183</v>
      </c>
    </row>
    <row r="257" spans="1:7" s="66" customFormat="1" ht="12.75">
      <c r="A257" s="54"/>
      <c r="B257" s="127"/>
      <c r="C257" s="74" t="s">
        <v>121</v>
      </c>
      <c r="D257" s="56" t="s">
        <v>122</v>
      </c>
      <c r="E257" s="134">
        <v>869558</v>
      </c>
      <c r="F257" s="134">
        <v>478166</v>
      </c>
      <c r="G257" s="165">
        <f t="shared" si="3"/>
        <v>0.5498954641323524</v>
      </c>
    </row>
    <row r="258" spans="1:7" s="66" customFormat="1" ht="12.75">
      <c r="A258" s="54"/>
      <c r="B258" s="127"/>
      <c r="C258" s="74" t="s">
        <v>86</v>
      </c>
      <c r="D258" s="56" t="s">
        <v>10</v>
      </c>
      <c r="E258" s="134">
        <v>152300</v>
      </c>
      <c r="F258" s="134">
        <v>60105</v>
      </c>
      <c r="G258" s="165">
        <f t="shared" si="3"/>
        <v>0.39464871963230463</v>
      </c>
    </row>
    <row r="259" spans="1:7" s="66" customFormat="1" ht="12.75">
      <c r="A259" s="54"/>
      <c r="B259" s="127"/>
      <c r="C259" s="74"/>
      <c r="D259" s="56"/>
      <c r="E259" s="134"/>
      <c r="F259" s="134"/>
      <c r="G259" s="165"/>
    </row>
    <row r="260" spans="1:7" s="66" customFormat="1" ht="12.75">
      <c r="A260" s="57"/>
      <c r="B260" s="80">
        <v>85215</v>
      </c>
      <c r="C260" s="75"/>
      <c r="D260" s="59" t="s">
        <v>68</v>
      </c>
      <c r="E260" s="135">
        <f>SUM(E261)</f>
        <v>2150000</v>
      </c>
      <c r="F260" s="135">
        <f>SUM(F261)</f>
        <v>939043</v>
      </c>
      <c r="G260" s="166">
        <f t="shared" si="3"/>
        <v>0.4367641860465116</v>
      </c>
    </row>
    <row r="261" spans="1:7" s="66" customFormat="1" ht="12.75">
      <c r="A261" s="62"/>
      <c r="B261" s="55"/>
      <c r="C261" s="74" t="s">
        <v>121</v>
      </c>
      <c r="D261" s="56" t="s">
        <v>122</v>
      </c>
      <c r="E261" s="134">
        <v>2150000</v>
      </c>
      <c r="F261" s="134">
        <v>939043</v>
      </c>
      <c r="G261" s="165">
        <f t="shared" si="3"/>
        <v>0.4367641860465116</v>
      </c>
    </row>
    <row r="262" spans="1:7" s="66" customFormat="1" ht="12.75">
      <c r="A262" s="62"/>
      <c r="B262" s="55"/>
      <c r="C262" s="74"/>
      <c r="D262" s="56"/>
      <c r="E262" s="134"/>
      <c r="F262" s="134"/>
      <c r="G262" s="165"/>
    </row>
    <row r="263" spans="1:7" s="66" customFormat="1" ht="25.5">
      <c r="A263" s="57"/>
      <c r="B263" s="80">
        <v>85216</v>
      </c>
      <c r="C263" s="75"/>
      <c r="D263" s="59" t="s">
        <v>69</v>
      </c>
      <c r="E263" s="135">
        <f>SUM(E264)</f>
        <v>7465</v>
      </c>
      <c r="F263" s="135">
        <f>SUM(F264)</f>
        <v>6218</v>
      </c>
      <c r="G263" s="166">
        <f t="shared" si="3"/>
        <v>0.8329537843268586</v>
      </c>
    </row>
    <row r="264" spans="1:7" s="66" customFormat="1" ht="12.75">
      <c r="A264" s="54"/>
      <c r="B264" s="127"/>
      <c r="C264" s="74" t="s">
        <v>121</v>
      </c>
      <c r="D264" s="56" t="s">
        <v>122</v>
      </c>
      <c r="E264" s="134">
        <v>7465</v>
      </c>
      <c r="F264" s="134">
        <v>6218</v>
      </c>
      <c r="G264" s="165">
        <f aca="true" t="shared" si="4" ref="G264:G327">SUM(F264/E264)</f>
        <v>0.8329537843268586</v>
      </c>
    </row>
    <row r="265" spans="1:7" s="66" customFormat="1" ht="12.75">
      <c r="A265" s="54"/>
      <c r="B265" s="127"/>
      <c r="C265" s="74"/>
      <c r="D265" s="56"/>
      <c r="E265" s="134"/>
      <c r="F265" s="134"/>
      <c r="G265" s="165"/>
    </row>
    <row r="266" spans="1:7" s="66" customFormat="1" ht="12.75">
      <c r="A266" s="57"/>
      <c r="B266" s="80">
        <v>85219</v>
      </c>
      <c r="C266" s="75"/>
      <c r="D266" s="59" t="s">
        <v>70</v>
      </c>
      <c r="E266" s="135">
        <f>SUM(E267:E278)</f>
        <v>726950</v>
      </c>
      <c r="F266" s="135">
        <f>SUM(F267:F278)</f>
        <v>366662</v>
      </c>
      <c r="G266" s="166">
        <f t="shared" si="4"/>
        <v>0.5043840704312539</v>
      </c>
    </row>
    <row r="267" spans="1:7" s="66" customFormat="1" ht="25.5">
      <c r="A267" s="54"/>
      <c r="B267" s="127"/>
      <c r="C267" s="74" t="s">
        <v>82</v>
      </c>
      <c r="D267" s="56" t="s">
        <v>83</v>
      </c>
      <c r="E267" s="134">
        <v>11400</v>
      </c>
      <c r="F267" s="134">
        <v>3177</v>
      </c>
      <c r="G267" s="165">
        <f t="shared" si="4"/>
        <v>0.2786842105263158</v>
      </c>
    </row>
    <row r="268" spans="1:7" s="66" customFormat="1" ht="12.75">
      <c r="A268" s="54"/>
      <c r="B268" s="127"/>
      <c r="C268" s="74" t="s">
        <v>80</v>
      </c>
      <c r="D268" s="56" t="s">
        <v>5</v>
      </c>
      <c r="E268" s="134">
        <v>483000</v>
      </c>
      <c r="F268" s="134">
        <v>247040</v>
      </c>
      <c r="G268" s="165">
        <f t="shared" si="4"/>
        <v>0.5114699792960663</v>
      </c>
    </row>
    <row r="269" spans="1:7" s="66" customFormat="1" ht="12.75">
      <c r="A269" s="54"/>
      <c r="B269" s="127"/>
      <c r="C269" s="74" t="s">
        <v>81</v>
      </c>
      <c r="D269" s="56" t="s">
        <v>6</v>
      </c>
      <c r="E269" s="134">
        <v>35000</v>
      </c>
      <c r="F269" s="134">
        <v>33961</v>
      </c>
      <c r="G269" s="165">
        <f t="shared" si="4"/>
        <v>0.9703142857142857</v>
      </c>
    </row>
    <row r="270" spans="1:7" s="65" customFormat="1" ht="12.75">
      <c r="A270" s="54"/>
      <c r="B270" s="127"/>
      <c r="C270" s="74" t="s">
        <v>86</v>
      </c>
      <c r="D270" s="56" t="s">
        <v>10</v>
      </c>
      <c r="E270" s="134">
        <v>92000</v>
      </c>
      <c r="F270" s="134">
        <v>36677</v>
      </c>
      <c r="G270" s="165">
        <f t="shared" si="4"/>
        <v>0.39866304347826087</v>
      </c>
    </row>
    <row r="271" spans="1:7" s="66" customFormat="1" ht="12.75">
      <c r="A271" s="54"/>
      <c r="B271" s="127"/>
      <c r="C271" s="74" t="s">
        <v>87</v>
      </c>
      <c r="D271" s="56" t="s">
        <v>9</v>
      </c>
      <c r="E271" s="134">
        <v>12700</v>
      </c>
      <c r="F271" s="134">
        <v>6713</v>
      </c>
      <c r="G271" s="165">
        <f t="shared" si="4"/>
        <v>0.5285826771653543</v>
      </c>
    </row>
    <row r="272" spans="1:7" s="66" customFormat="1" ht="12.75">
      <c r="A272" s="54"/>
      <c r="B272" s="127"/>
      <c r="C272" s="74" t="s">
        <v>84</v>
      </c>
      <c r="D272" s="56" t="s">
        <v>33</v>
      </c>
      <c r="E272" s="134">
        <v>35000</v>
      </c>
      <c r="F272" s="134">
        <v>26126</v>
      </c>
      <c r="G272" s="165">
        <f t="shared" si="4"/>
        <v>0.7464571428571428</v>
      </c>
    </row>
    <row r="273" spans="1:7" s="66" customFormat="1" ht="12.75">
      <c r="A273" s="54"/>
      <c r="B273" s="127"/>
      <c r="C273" s="74" t="s">
        <v>85</v>
      </c>
      <c r="D273" s="56" t="s">
        <v>34</v>
      </c>
      <c r="E273" s="134">
        <v>8000</v>
      </c>
      <c r="F273" s="134">
        <v>1579</v>
      </c>
      <c r="G273" s="165">
        <f t="shared" si="4"/>
        <v>0.197375</v>
      </c>
    </row>
    <row r="274" spans="1:7" s="66" customFormat="1" ht="12.75">
      <c r="A274" s="54"/>
      <c r="B274" s="127"/>
      <c r="C274" s="74" t="s">
        <v>104</v>
      </c>
      <c r="D274" s="56" t="s">
        <v>105</v>
      </c>
      <c r="E274" s="134">
        <v>3000</v>
      </c>
      <c r="F274" s="134">
        <v>340</v>
      </c>
      <c r="G274" s="165">
        <f t="shared" si="4"/>
        <v>0.11333333333333333</v>
      </c>
    </row>
    <row r="275" spans="1:7" s="66" customFormat="1" ht="12.75">
      <c r="A275" s="54"/>
      <c r="B275" s="127"/>
      <c r="C275" s="76">
        <v>4300</v>
      </c>
      <c r="D275" s="60" t="s">
        <v>36</v>
      </c>
      <c r="E275" s="134">
        <v>20000</v>
      </c>
      <c r="F275" s="134">
        <v>10407</v>
      </c>
      <c r="G275" s="165">
        <f t="shared" si="4"/>
        <v>0.52035</v>
      </c>
    </row>
    <row r="276" spans="1:7" s="66" customFormat="1" ht="12.75">
      <c r="A276" s="54"/>
      <c r="B276" s="127"/>
      <c r="C276" s="74" t="s">
        <v>102</v>
      </c>
      <c r="D276" s="56" t="s">
        <v>11</v>
      </c>
      <c r="E276" s="134">
        <v>1000</v>
      </c>
      <c r="F276" s="134">
        <v>111</v>
      </c>
      <c r="G276" s="165">
        <f t="shared" si="4"/>
        <v>0.111</v>
      </c>
    </row>
    <row r="277" spans="1:7" s="66" customFormat="1" ht="12.75">
      <c r="A277" s="54"/>
      <c r="B277" s="127"/>
      <c r="C277" s="74" t="s">
        <v>106</v>
      </c>
      <c r="D277" s="56" t="s">
        <v>8</v>
      </c>
      <c r="E277" s="134">
        <v>3350</v>
      </c>
      <c r="F277" s="134">
        <v>160</v>
      </c>
      <c r="G277" s="165">
        <f t="shared" si="4"/>
        <v>0.04776119402985075</v>
      </c>
    </row>
    <row r="278" spans="1:7" s="66" customFormat="1" ht="25.5">
      <c r="A278" s="54"/>
      <c r="B278" s="127"/>
      <c r="C278" s="74" t="s">
        <v>88</v>
      </c>
      <c r="D278" s="56" t="s">
        <v>12</v>
      </c>
      <c r="E278" s="134">
        <v>22500</v>
      </c>
      <c r="F278" s="134">
        <v>371</v>
      </c>
      <c r="G278" s="165">
        <f t="shared" si="4"/>
        <v>0.01648888888888889</v>
      </c>
    </row>
    <row r="279" spans="1:7" s="66" customFormat="1" ht="12.75">
      <c r="A279" s="54"/>
      <c r="B279" s="127"/>
      <c r="C279" s="74"/>
      <c r="D279" s="56"/>
      <c r="E279" s="134"/>
      <c r="F279" s="134"/>
      <c r="G279" s="165"/>
    </row>
    <row r="280" spans="1:7" s="66" customFormat="1" ht="12.75">
      <c r="A280" s="57"/>
      <c r="B280" s="80">
        <v>85295</v>
      </c>
      <c r="C280" s="75"/>
      <c r="D280" s="59" t="s">
        <v>38</v>
      </c>
      <c r="E280" s="135">
        <f>SUM(E281:E281)</f>
        <v>92000</v>
      </c>
      <c r="F280" s="135">
        <f>SUM(F281:F281)</f>
        <v>91982</v>
      </c>
      <c r="G280" s="166">
        <f t="shared" si="4"/>
        <v>0.999804347826087</v>
      </c>
    </row>
    <row r="281" spans="1:7" s="66" customFormat="1" ht="12.75">
      <c r="A281" s="54"/>
      <c r="B281" s="127"/>
      <c r="C281" s="74" t="s">
        <v>121</v>
      </c>
      <c r="D281" s="56" t="s">
        <v>122</v>
      </c>
      <c r="E281" s="134">
        <v>92000</v>
      </c>
      <c r="F281" s="134">
        <v>91982</v>
      </c>
      <c r="G281" s="165">
        <f t="shared" si="4"/>
        <v>0.999804347826087</v>
      </c>
    </row>
    <row r="282" spans="1:7" s="66" customFormat="1" ht="12.75">
      <c r="A282" s="54"/>
      <c r="B282" s="55"/>
      <c r="C282" s="74"/>
      <c r="D282" s="56"/>
      <c r="E282" s="134"/>
      <c r="F282" s="134"/>
      <c r="G282" s="165"/>
    </row>
    <row r="283" spans="1:7" s="66" customFormat="1" ht="12.75">
      <c r="A283" s="52" t="s">
        <v>71</v>
      </c>
      <c r="B283" s="53"/>
      <c r="C283" s="73"/>
      <c r="D283" s="53" t="s">
        <v>31</v>
      </c>
      <c r="E283" s="133">
        <f>SUM(E285,E292)</f>
        <v>454255</v>
      </c>
      <c r="F283" s="133">
        <f>SUM(F285,F292)</f>
        <v>226495</v>
      </c>
      <c r="G283" s="167">
        <f t="shared" si="4"/>
        <v>0.498607610262958</v>
      </c>
    </row>
    <row r="284" spans="1:7" s="66" customFormat="1" ht="12.75">
      <c r="A284" s="54"/>
      <c r="B284" s="55"/>
      <c r="C284" s="74"/>
      <c r="D284" s="56"/>
      <c r="E284" s="134"/>
      <c r="F284" s="134"/>
      <c r="G284" s="165"/>
    </row>
    <row r="285" spans="1:7" s="66" customFormat="1" ht="12.75">
      <c r="A285" s="57"/>
      <c r="B285" s="58" t="s">
        <v>123</v>
      </c>
      <c r="C285" s="75"/>
      <c r="D285" s="59" t="s">
        <v>124</v>
      </c>
      <c r="E285" s="135">
        <f>SUM(E286:E290)</f>
        <v>431655</v>
      </c>
      <c r="F285" s="135">
        <f>SUM(F286:F290)</f>
        <v>216615</v>
      </c>
      <c r="G285" s="166">
        <f t="shared" si="4"/>
        <v>0.5018243736317197</v>
      </c>
    </row>
    <row r="286" spans="1:7" s="66" customFormat="1" ht="12.75">
      <c r="A286" s="54"/>
      <c r="B286" s="55"/>
      <c r="C286" s="74" t="s">
        <v>80</v>
      </c>
      <c r="D286" s="56" t="s">
        <v>5</v>
      </c>
      <c r="E286" s="134">
        <v>323942</v>
      </c>
      <c r="F286" s="134">
        <v>150578</v>
      </c>
      <c r="G286" s="165">
        <f t="shared" si="4"/>
        <v>0.4648301239110705</v>
      </c>
    </row>
    <row r="287" spans="1:7" s="66" customFormat="1" ht="12.75">
      <c r="A287" s="54"/>
      <c r="B287" s="55"/>
      <c r="C287" s="74" t="s">
        <v>81</v>
      </c>
      <c r="D287" s="56" t="s">
        <v>6</v>
      </c>
      <c r="E287" s="134">
        <v>23200</v>
      </c>
      <c r="F287" s="134">
        <v>22875</v>
      </c>
      <c r="G287" s="165">
        <f t="shared" si="4"/>
        <v>0.9859913793103449</v>
      </c>
    </row>
    <row r="288" spans="1:7" s="66" customFormat="1" ht="12.75">
      <c r="A288" s="54"/>
      <c r="B288" s="55"/>
      <c r="C288" s="74" t="s">
        <v>86</v>
      </c>
      <c r="D288" s="56" t="s">
        <v>10</v>
      </c>
      <c r="E288" s="134">
        <v>59000</v>
      </c>
      <c r="F288" s="134">
        <v>29120</v>
      </c>
      <c r="G288" s="165">
        <f t="shared" si="4"/>
        <v>0.4935593220338983</v>
      </c>
    </row>
    <row r="289" spans="1:7" s="66" customFormat="1" ht="12.75">
      <c r="A289" s="54"/>
      <c r="B289" s="55"/>
      <c r="C289" s="74" t="s">
        <v>87</v>
      </c>
      <c r="D289" s="56" t="s">
        <v>9</v>
      </c>
      <c r="E289" s="134">
        <v>8100</v>
      </c>
      <c r="F289" s="134">
        <v>4042</v>
      </c>
      <c r="G289" s="165">
        <f t="shared" si="4"/>
        <v>0.49901234567901237</v>
      </c>
    </row>
    <row r="290" spans="1:7" s="66" customFormat="1" ht="25.5">
      <c r="A290" s="54"/>
      <c r="B290" s="55"/>
      <c r="C290" s="74" t="s">
        <v>88</v>
      </c>
      <c r="D290" s="56" t="s">
        <v>12</v>
      </c>
      <c r="E290" s="134">
        <v>17413</v>
      </c>
      <c r="F290" s="134">
        <v>10000</v>
      </c>
      <c r="G290" s="165">
        <f t="shared" si="4"/>
        <v>0.5742835812324125</v>
      </c>
    </row>
    <row r="291" spans="1:7" s="66" customFormat="1" ht="12.75">
      <c r="A291" s="54"/>
      <c r="B291" s="55"/>
      <c r="C291" s="74"/>
      <c r="D291" s="56"/>
      <c r="E291" s="134"/>
      <c r="F291" s="134"/>
      <c r="G291" s="165"/>
    </row>
    <row r="292" spans="1:7" s="66" customFormat="1" ht="12.75">
      <c r="A292" s="57"/>
      <c r="B292" s="58" t="s">
        <v>125</v>
      </c>
      <c r="C292" s="75"/>
      <c r="D292" s="59" t="s">
        <v>38</v>
      </c>
      <c r="E292" s="135">
        <f>SUM(E293:E295)</f>
        <v>22600</v>
      </c>
      <c r="F292" s="135">
        <f>SUM(F293:F295)</f>
        <v>9880</v>
      </c>
      <c r="G292" s="166">
        <f t="shared" si="4"/>
        <v>0.43716814159292033</v>
      </c>
    </row>
    <row r="293" spans="1:7" s="66" customFormat="1" ht="12.75">
      <c r="A293" s="54"/>
      <c r="B293" s="55"/>
      <c r="C293" s="74" t="s">
        <v>84</v>
      </c>
      <c r="D293" s="56" t="s">
        <v>33</v>
      </c>
      <c r="E293" s="134">
        <v>10000</v>
      </c>
      <c r="F293" s="134">
        <v>2406</v>
      </c>
      <c r="G293" s="165">
        <f t="shared" si="4"/>
        <v>0.2406</v>
      </c>
    </row>
    <row r="294" spans="1:7" s="66" customFormat="1" ht="25.5">
      <c r="A294" s="54"/>
      <c r="B294" s="55"/>
      <c r="C294" s="74" t="s">
        <v>116</v>
      </c>
      <c r="D294" s="56" t="s">
        <v>117</v>
      </c>
      <c r="E294" s="134">
        <v>2600</v>
      </c>
      <c r="F294" s="134">
        <v>2430</v>
      </c>
      <c r="G294" s="165">
        <f t="shared" si="4"/>
        <v>0.9346153846153846</v>
      </c>
    </row>
    <row r="295" spans="1:7" s="66" customFormat="1" ht="12.75">
      <c r="A295" s="54"/>
      <c r="B295" s="55"/>
      <c r="C295" s="74" t="s">
        <v>126</v>
      </c>
      <c r="D295" s="56" t="s">
        <v>36</v>
      </c>
      <c r="E295" s="134">
        <v>10000</v>
      </c>
      <c r="F295" s="134">
        <v>5044</v>
      </c>
      <c r="G295" s="165">
        <f t="shared" si="4"/>
        <v>0.5044</v>
      </c>
    </row>
    <row r="296" spans="1:7" s="66" customFormat="1" ht="43.5" customHeight="1">
      <c r="A296" s="54"/>
      <c r="B296" s="55"/>
      <c r="C296" s="74"/>
      <c r="D296" s="56"/>
      <c r="E296" s="134"/>
      <c r="F296" s="134"/>
      <c r="G296" s="165"/>
    </row>
    <row r="297" spans="1:7" s="65" customFormat="1" ht="25.5">
      <c r="A297" s="52" t="s">
        <v>127</v>
      </c>
      <c r="B297" s="53"/>
      <c r="C297" s="73"/>
      <c r="D297" s="53" t="s">
        <v>22</v>
      </c>
      <c r="E297" s="133">
        <f>SUM(E299,E303,E306,E309,E312,E317)</f>
        <v>4492791</v>
      </c>
      <c r="F297" s="133">
        <f>SUM(F299,F303,F306,F309,F312,F317)</f>
        <v>1231916</v>
      </c>
      <c r="G297" s="167">
        <f t="shared" si="4"/>
        <v>0.2741983769109224</v>
      </c>
    </row>
    <row r="298" spans="1:7" s="66" customFormat="1" ht="12.75">
      <c r="A298" s="62"/>
      <c r="B298" s="55"/>
      <c r="C298" s="74"/>
      <c r="D298" s="55"/>
      <c r="E298" s="134"/>
      <c r="F298" s="134"/>
      <c r="G298" s="165"/>
    </row>
    <row r="299" spans="1:7" s="66" customFormat="1" ht="12.75">
      <c r="A299" s="62"/>
      <c r="B299" s="80">
        <v>90001</v>
      </c>
      <c r="C299" s="75"/>
      <c r="D299" s="59" t="s">
        <v>190</v>
      </c>
      <c r="E299" s="135">
        <f>SUM(E300:E301)</f>
        <v>306000</v>
      </c>
      <c r="F299" s="135">
        <f>SUM(F300:F301)</f>
        <v>120175</v>
      </c>
      <c r="G299" s="166">
        <f t="shared" si="4"/>
        <v>0.39272875816993463</v>
      </c>
    </row>
    <row r="300" spans="1:7" s="66" customFormat="1" ht="25.5">
      <c r="A300" s="62"/>
      <c r="B300" s="127"/>
      <c r="C300" s="74" t="s">
        <v>200</v>
      </c>
      <c r="D300" s="56" t="s">
        <v>201</v>
      </c>
      <c r="E300" s="134">
        <v>256000</v>
      </c>
      <c r="F300" s="134">
        <v>109075</v>
      </c>
      <c r="G300" s="165">
        <f t="shared" si="4"/>
        <v>0.42607421875</v>
      </c>
    </row>
    <row r="301" spans="1:7" s="66" customFormat="1" ht="12.75">
      <c r="A301" s="62"/>
      <c r="B301" s="55"/>
      <c r="C301" s="74" t="s">
        <v>126</v>
      </c>
      <c r="D301" s="56" t="s">
        <v>36</v>
      </c>
      <c r="E301" s="134">
        <v>50000</v>
      </c>
      <c r="F301" s="134">
        <v>11100</v>
      </c>
      <c r="G301" s="165">
        <f t="shared" si="4"/>
        <v>0.222</v>
      </c>
    </row>
    <row r="302" spans="1:7" s="66" customFormat="1" ht="12.75">
      <c r="A302" s="62"/>
      <c r="B302" s="55"/>
      <c r="C302" s="74"/>
      <c r="D302" s="55"/>
      <c r="E302" s="134"/>
      <c r="F302" s="134"/>
      <c r="G302" s="165"/>
    </row>
    <row r="303" spans="1:7" s="66" customFormat="1" ht="12.75">
      <c r="A303" s="62"/>
      <c r="B303" s="58" t="s">
        <v>154</v>
      </c>
      <c r="C303" s="75"/>
      <c r="D303" s="59" t="s">
        <v>155</v>
      </c>
      <c r="E303" s="135">
        <f>SUM(E304:E304)</f>
        <v>86400</v>
      </c>
      <c r="F303" s="135">
        <f>SUM(F304:F304)</f>
        <v>42498</v>
      </c>
      <c r="G303" s="166">
        <f t="shared" si="4"/>
        <v>0.491875</v>
      </c>
    </row>
    <row r="304" spans="1:7" s="66" customFormat="1" ht="12.75">
      <c r="A304" s="62"/>
      <c r="B304" s="55"/>
      <c r="C304" s="74">
        <v>4300</v>
      </c>
      <c r="D304" s="56" t="s">
        <v>36</v>
      </c>
      <c r="E304" s="134">
        <v>86400</v>
      </c>
      <c r="F304" s="134">
        <v>42498</v>
      </c>
      <c r="G304" s="165">
        <f t="shared" si="4"/>
        <v>0.491875</v>
      </c>
    </row>
    <row r="305" spans="1:7" s="66" customFormat="1" ht="12.75">
      <c r="A305" s="62"/>
      <c r="B305" s="55"/>
      <c r="C305" s="74"/>
      <c r="D305" s="55"/>
      <c r="E305" s="134"/>
      <c r="F305" s="134"/>
      <c r="G305" s="165"/>
    </row>
    <row r="306" spans="1:7" s="66" customFormat="1" ht="12.75">
      <c r="A306" s="57"/>
      <c r="B306" s="58" t="s">
        <v>130</v>
      </c>
      <c r="C306" s="75"/>
      <c r="D306" s="59" t="s">
        <v>131</v>
      </c>
      <c r="E306" s="135">
        <f>SUM(E307:E307)</f>
        <v>800000</v>
      </c>
      <c r="F306" s="135">
        <f>SUM(F307:F307)</f>
        <v>500606</v>
      </c>
      <c r="G306" s="166">
        <f t="shared" si="4"/>
        <v>0.6257575</v>
      </c>
    </row>
    <row r="307" spans="1:7" s="66" customFormat="1" ht="12.75">
      <c r="A307" s="54"/>
      <c r="B307" s="55"/>
      <c r="C307" s="74">
        <v>4300</v>
      </c>
      <c r="D307" s="56" t="s">
        <v>36</v>
      </c>
      <c r="E307" s="134">
        <v>800000</v>
      </c>
      <c r="F307" s="134">
        <v>500606</v>
      </c>
      <c r="G307" s="165">
        <f t="shared" si="4"/>
        <v>0.6257575</v>
      </c>
    </row>
    <row r="308" spans="1:7" s="66" customFormat="1" ht="12.75">
      <c r="A308" s="57"/>
      <c r="B308" s="58"/>
      <c r="C308" s="74"/>
      <c r="D308" s="56"/>
      <c r="E308" s="135"/>
      <c r="F308" s="135"/>
      <c r="G308" s="166"/>
    </row>
    <row r="309" spans="1:7" s="66" customFormat="1" ht="12.75">
      <c r="A309" s="57"/>
      <c r="B309" s="58" t="s">
        <v>132</v>
      </c>
      <c r="C309" s="75"/>
      <c r="D309" s="59" t="s">
        <v>133</v>
      </c>
      <c r="E309" s="135">
        <f>SUM(E310)</f>
        <v>205000</v>
      </c>
      <c r="F309" s="135">
        <f>SUM(F310)</f>
        <v>58254</v>
      </c>
      <c r="G309" s="166">
        <f t="shared" si="4"/>
        <v>0.2841658536585366</v>
      </c>
    </row>
    <row r="310" spans="1:7" s="66" customFormat="1" ht="12.75">
      <c r="A310" s="62"/>
      <c r="B310" s="55"/>
      <c r="C310" s="74">
        <v>4300</v>
      </c>
      <c r="D310" s="56" t="s">
        <v>36</v>
      </c>
      <c r="E310" s="134">
        <v>205000</v>
      </c>
      <c r="F310" s="134">
        <v>58254</v>
      </c>
      <c r="G310" s="165">
        <f t="shared" si="4"/>
        <v>0.2841658536585366</v>
      </c>
    </row>
    <row r="311" spans="1:7" s="66" customFormat="1" ht="12.75">
      <c r="A311" s="70"/>
      <c r="B311" s="58"/>
      <c r="C311" s="74"/>
      <c r="D311" s="56"/>
      <c r="E311" s="135"/>
      <c r="F311" s="135"/>
      <c r="G311" s="166"/>
    </row>
    <row r="312" spans="1:7" s="66" customFormat="1" ht="12.75">
      <c r="A312" s="57"/>
      <c r="B312" s="58" t="s">
        <v>134</v>
      </c>
      <c r="C312" s="75"/>
      <c r="D312" s="59" t="s">
        <v>72</v>
      </c>
      <c r="E312" s="135">
        <f>SUM(E313:E315)</f>
        <v>515000</v>
      </c>
      <c r="F312" s="135">
        <f>SUM(F313:F315)</f>
        <v>235210</v>
      </c>
      <c r="G312" s="166">
        <f t="shared" si="4"/>
        <v>0.4567184466019418</v>
      </c>
    </row>
    <row r="313" spans="1:7" s="66" customFormat="1" ht="12.75">
      <c r="A313" s="54"/>
      <c r="B313" s="55"/>
      <c r="C313" s="74" t="s">
        <v>85</v>
      </c>
      <c r="D313" s="56" t="s">
        <v>34</v>
      </c>
      <c r="E313" s="134">
        <v>240000</v>
      </c>
      <c r="F313" s="134">
        <v>158717</v>
      </c>
      <c r="G313" s="165">
        <f t="shared" si="4"/>
        <v>0.6613208333333334</v>
      </c>
    </row>
    <row r="314" spans="1:7" s="66" customFormat="1" ht="12.75">
      <c r="A314" s="54"/>
      <c r="B314" s="55"/>
      <c r="C314" s="76">
        <v>4300</v>
      </c>
      <c r="D314" s="60" t="s">
        <v>36</v>
      </c>
      <c r="E314" s="134">
        <v>148000</v>
      </c>
      <c r="F314" s="134">
        <v>58513</v>
      </c>
      <c r="G314" s="165">
        <f t="shared" si="4"/>
        <v>0.3953581081081081</v>
      </c>
    </row>
    <row r="315" spans="1:7" s="66" customFormat="1" ht="12.75">
      <c r="A315" s="54"/>
      <c r="B315" s="55"/>
      <c r="C315" s="76">
        <v>6050</v>
      </c>
      <c r="D315" s="60" t="s">
        <v>77</v>
      </c>
      <c r="E315" s="134">
        <v>127000</v>
      </c>
      <c r="F315" s="134">
        <v>17980</v>
      </c>
      <c r="G315" s="165">
        <f t="shared" si="4"/>
        <v>0.1415748031496063</v>
      </c>
    </row>
    <row r="316" spans="1:7" s="66" customFormat="1" ht="12.75">
      <c r="A316" s="54"/>
      <c r="B316" s="55"/>
      <c r="C316" s="74"/>
      <c r="D316" s="56"/>
      <c r="E316" s="134"/>
      <c r="F316" s="134"/>
      <c r="G316" s="165"/>
    </row>
    <row r="317" spans="1:7" s="66" customFormat="1" ht="12.75">
      <c r="A317" s="63"/>
      <c r="B317" s="58" t="s">
        <v>135</v>
      </c>
      <c r="C317" s="75"/>
      <c r="D317" s="64" t="s">
        <v>38</v>
      </c>
      <c r="E317" s="146">
        <f>SUM(E318,E323:E324,E326,E328:E329,E331:E332,E335,E337,E339,E341)</f>
        <v>2580391</v>
      </c>
      <c r="F317" s="146">
        <f>SUM(F318,F323:F324,F326,F328:F329,F331:F332,F335,F337,F339,F341)</f>
        <v>275173</v>
      </c>
      <c r="G317" s="171">
        <f t="shared" si="4"/>
        <v>0.10664004021096028</v>
      </c>
    </row>
    <row r="318" spans="1:7" s="66" customFormat="1" ht="12.75">
      <c r="A318" s="54"/>
      <c r="B318" s="55"/>
      <c r="C318" s="76">
        <v>4300</v>
      </c>
      <c r="D318" s="60" t="s">
        <v>36</v>
      </c>
      <c r="E318" s="134">
        <v>128300</v>
      </c>
      <c r="F318" s="134">
        <v>87255</v>
      </c>
      <c r="G318" s="165">
        <f t="shared" si="4"/>
        <v>0.6800857365549493</v>
      </c>
    </row>
    <row r="319" spans="1:7" s="66" customFormat="1" ht="25.5">
      <c r="A319" s="54"/>
      <c r="B319" s="55"/>
      <c r="C319" s="122" t="s">
        <v>4</v>
      </c>
      <c r="D319" s="56" t="s">
        <v>188</v>
      </c>
      <c r="E319" s="134">
        <v>116000</v>
      </c>
      <c r="F319" s="134">
        <v>75164</v>
      </c>
      <c r="G319" s="165">
        <f t="shared" si="4"/>
        <v>0.6479655172413793</v>
      </c>
    </row>
    <row r="320" spans="1:7" s="66" customFormat="1" ht="12.75">
      <c r="A320" s="61"/>
      <c r="B320" s="55"/>
      <c r="C320" s="122" t="s">
        <v>4</v>
      </c>
      <c r="D320" s="71" t="s">
        <v>199</v>
      </c>
      <c r="E320" s="134">
        <v>12300</v>
      </c>
      <c r="F320" s="134">
        <v>12091</v>
      </c>
      <c r="G320" s="165">
        <f t="shared" si="4"/>
        <v>0.9830081300813008</v>
      </c>
    </row>
    <row r="321" spans="1:7" s="65" customFormat="1" ht="12.75">
      <c r="A321" s="57"/>
      <c r="B321" s="58"/>
      <c r="C321" s="123" t="s">
        <v>4</v>
      </c>
      <c r="D321" s="59" t="s">
        <v>189</v>
      </c>
      <c r="E321" s="135">
        <f>SUM(E322,E325,E327,E330)</f>
        <v>2244081</v>
      </c>
      <c r="F321" s="135">
        <f>SUM(F322,F325,F327,F330)</f>
        <v>0</v>
      </c>
      <c r="G321" s="166">
        <f t="shared" si="4"/>
        <v>0</v>
      </c>
    </row>
    <row r="322" spans="1:7" s="65" customFormat="1" ht="12.75">
      <c r="A322" s="57"/>
      <c r="B322" s="58"/>
      <c r="C322" s="123"/>
      <c r="D322" s="59" t="s">
        <v>247</v>
      </c>
      <c r="E322" s="135">
        <f>SUM(E323:E324)</f>
        <v>999071</v>
      </c>
      <c r="F322" s="135">
        <f>SUM(F323:F324)</f>
        <v>0</v>
      </c>
      <c r="G322" s="166">
        <f t="shared" si="4"/>
        <v>0</v>
      </c>
    </row>
    <row r="323" spans="1:7" s="66" customFormat="1" ht="12.75">
      <c r="A323" s="54"/>
      <c r="B323" s="55"/>
      <c r="C323" s="76">
        <v>6050</v>
      </c>
      <c r="D323" s="60" t="s">
        <v>77</v>
      </c>
      <c r="E323" s="134">
        <v>277188</v>
      </c>
      <c r="F323" s="134">
        <v>0</v>
      </c>
      <c r="G323" s="165">
        <f t="shared" si="4"/>
        <v>0</v>
      </c>
    </row>
    <row r="324" spans="1:7" s="66" customFormat="1" ht="51">
      <c r="A324" s="54"/>
      <c r="B324" s="55"/>
      <c r="C324" s="76" t="s">
        <v>265</v>
      </c>
      <c r="D324" s="60" t="s">
        <v>271</v>
      </c>
      <c r="E324" s="134">
        <v>721883</v>
      </c>
      <c r="F324" s="134">
        <v>0</v>
      </c>
      <c r="G324" s="165">
        <f t="shared" si="4"/>
        <v>0</v>
      </c>
    </row>
    <row r="325" spans="1:7" s="65" customFormat="1" ht="51">
      <c r="A325" s="57"/>
      <c r="B325" s="58"/>
      <c r="C325" s="129"/>
      <c r="D325" s="59" t="s">
        <v>273</v>
      </c>
      <c r="E325" s="135">
        <f>SUM(E326)</f>
        <v>100000</v>
      </c>
      <c r="F325" s="135">
        <f>SUM(F326)</f>
        <v>0</v>
      </c>
      <c r="G325" s="166">
        <f t="shared" si="4"/>
        <v>0</v>
      </c>
    </row>
    <row r="326" spans="1:7" s="66" customFormat="1" ht="12.75">
      <c r="A326" s="54"/>
      <c r="B326" s="55"/>
      <c r="C326" s="76">
        <v>6050</v>
      </c>
      <c r="D326" s="60" t="s">
        <v>77</v>
      </c>
      <c r="E326" s="134">
        <v>100000</v>
      </c>
      <c r="F326" s="134">
        <v>0</v>
      </c>
      <c r="G326" s="165">
        <f t="shared" si="4"/>
        <v>0</v>
      </c>
    </row>
    <row r="327" spans="1:7" s="65" customFormat="1" ht="12.75">
      <c r="A327" s="57"/>
      <c r="B327" s="58"/>
      <c r="C327" s="129"/>
      <c r="D327" s="59" t="s">
        <v>245</v>
      </c>
      <c r="E327" s="135">
        <f>SUM(E328:E329)</f>
        <v>482810</v>
      </c>
      <c r="F327" s="135">
        <f>SUM(F328:F329)</f>
        <v>0</v>
      </c>
      <c r="G327" s="166">
        <f t="shared" si="4"/>
        <v>0</v>
      </c>
    </row>
    <row r="328" spans="1:7" s="66" customFormat="1" ht="12.75">
      <c r="A328" s="54"/>
      <c r="B328" s="55"/>
      <c r="C328" s="76">
        <v>6050</v>
      </c>
      <c r="D328" s="60" t="s">
        <v>77</v>
      </c>
      <c r="E328" s="134">
        <v>166000</v>
      </c>
      <c r="F328" s="134">
        <v>0</v>
      </c>
      <c r="G328" s="165">
        <f aca="true" t="shared" si="5" ref="G328:G364">SUM(F328/E328)</f>
        <v>0</v>
      </c>
    </row>
    <row r="329" spans="1:7" s="66" customFormat="1" ht="51">
      <c r="A329" s="54"/>
      <c r="B329" s="55"/>
      <c r="C329" s="76" t="s">
        <v>265</v>
      </c>
      <c r="D329" s="60" t="s">
        <v>271</v>
      </c>
      <c r="E329" s="134">
        <v>316810</v>
      </c>
      <c r="F329" s="134">
        <v>0</v>
      </c>
      <c r="G329" s="165">
        <f t="shared" si="5"/>
        <v>0</v>
      </c>
    </row>
    <row r="330" spans="1:7" s="65" customFormat="1" ht="12.75">
      <c r="A330" s="57"/>
      <c r="B330" s="58"/>
      <c r="C330" s="129"/>
      <c r="D330" s="59" t="s">
        <v>246</v>
      </c>
      <c r="E330" s="135">
        <f>SUM(E331:E332)</f>
        <v>662200</v>
      </c>
      <c r="F330" s="135">
        <f>SUM(F331:F332)</f>
        <v>0</v>
      </c>
      <c r="G330" s="166">
        <f t="shared" si="5"/>
        <v>0</v>
      </c>
    </row>
    <row r="331" spans="1:7" s="66" customFormat="1" ht="12.75">
      <c r="A331" s="54"/>
      <c r="B331" s="55"/>
      <c r="C331" s="76">
        <v>6050</v>
      </c>
      <c r="D331" s="60" t="s">
        <v>77</v>
      </c>
      <c r="E331" s="134">
        <v>206500</v>
      </c>
      <c r="F331" s="134">
        <v>0</v>
      </c>
      <c r="G331" s="165">
        <f t="shared" si="5"/>
        <v>0</v>
      </c>
    </row>
    <row r="332" spans="1:7" s="66" customFormat="1" ht="51">
      <c r="A332" s="54"/>
      <c r="B332" s="55"/>
      <c r="C332" s="76" t="s">
        <v>265</v>
      </c>
      <c r="D332" s="60" t="s">
        <v>271</v>
      </c>
      <c r="E332" s="134">
        <v>455700</v>
      </c>
      <c r="F332" s="134">
        <v>0</v>
      </c>
      <c r="G332" s="165">
        <f t="shared" si="5"/>
        <v>0</v>
      </c>
    </row>
    <row r="333" spans="1:7" s="65" customFormat="1" ht="12.75">
      <c r="A333" s="57"/>
      <c r="B333" s="58"/>
      <c r="C333" s="123" t="s">
        <v>4</v>
      </c>
      <c r="D333" s="59" t="s">
        <v>261</v>
      </c>
      <c r="E333" s="135">
        <f>SUM(E334,E336,E338,E340)</f>
        <v>208010</v>
      </c>
      <c r="F333" s="135">
        <f>SUM(F334,F336,F338,F340)</f>
        <v>187918</v>
      </c>
      <c r="G333" s="166">
        <f t="shared" si="5"/>
        <v>0.9034084899764434</v>
      </c>
    </row>
    <row r="334" spans="1:7" s="65" customFormat="1" ht="12.75">
      <c r="A334" s="57"/>
      <c r="B334" s="58"/>
      <c r="C334" s="123"/>
      <c r="D334" s="59" t="s">
        <v>264</v>
      </c>
      <c r="E334" s="135">
        <f>SUM(E335)</f>
        <v>20000</v>
      </c>
      <c r="F334" s="135">
        <f>SUM(F335)</f>
        <v>0</v>
      </c>
      <c r="G334" s="166">
        <f t="shared" si="5"/>
        <v>0</v>
      </c>
    </row>
    <row r="335" spans="1:7" s="66" customFormat="1" ht="12.75">
      <c r="A335" s="54"/>
      <c r="B335" s="55"/>
      <c r="C335" s="76">
        <v>6050</v>
      </c>
      <c r="D335" s="60" t="s">
        <v>77</v>
      </c>
      <c r="E335" s="134">
        <v>20000</v>
      </c>
      <c r="F335" s="134">
        <v>0</v>
      </c>
      <c r="G335" s="165">
        <f t="shared" si="5"/>
        <v>0</v>
      </c>
    </row>
    <row r="336" spans="1:7" s="65" customFormat="1" ht="12.75">
      <c r="A336" s="57"/>
      <c r="B336" s="58"/>
      <c r="C336" s="123"/>
      <c r="D336" s="59" t="s">
        <v>258</v>
      </c>
      <c r="E336" s="135">
        <f>SUM(E337)</f>
        <v>114710</v>
      </c>
      <c r="F336" s="135">
        <f>SUM(F337)</f>
        <v>114708</v>
      </c>
      <c r="G336" s="166">
        <f t="shared" si="5"/>
        <v>0.9999825647284456</v>
      </c>
    </row>
    <row r="337" spans="1:7" s="66" customFormat="1" ht="12.75">
      <c r="A337" s="54"/>
      <c r="B337" s="55"/>
      <c r="C337" s="76">
        <v>6050</v>
      </c>
      <c r="D337" s="60" t="s">
        <v>77</v>
      </c>
      <c r="E337" s="134">
        <v>114710</v>
      </c>
      <c r="F337" s="134">
        <v>114708</v>
      </c>
      <c r="G337" s="165">
        <f t="shared" si="5"/>
        <v>0.9999825647284456</v>
      </c>
    </row>
    <row r="338" spans="1:7" s="65" customFormat="1" ht="12.75">
      <c r="A338" s="57"/>
      <c r="B338" s="58"/>
      <c r="C338" s="123"/>
      <c r="D338" s="59" t="s">
        <v>259</v>
      </c>
      <c r="E338" s="135">
        <f>SUM(E339)</f>
        <v>37300</v>
      </c>
      <c r="F338" s="135">
        <f>SUM(F339)</f>
        <v>37228</v>
      </c>
      <c r="G338" s="166">
        <f t="shared" si="5"/>
        <v>0.9980697050938337</v>
      </c>
    </row>
    <row r="339" spans="1:7" s="66" customFormat="1" ht="12.75">
      <c r="A339" s="54"/>
      <c r="B339" s="55"/>
      <c r="C339" s="76">
        <v>6050</v>
      </c>
      <c r="D339" s="60" t="s">
        <v>77</v>
      </c>
      <c r="E339" s="134">
        <v>37300</v>
      </c>
      <c r="F339" s="134">
        <v>37228</v>
      </c>
      <c r="G339" s="165">
        <f t="shared" si="5"/>
        <v>0.9980697050938337</v>
      </c>
    </row>
    <row r="340" spans="1:7" s="65" customFormat="1" ht="12.75">
      <c r="A340" s="57"/>
      <c r="B340" s="58"/>
      <c r="C340" s="123"/>
      <c r="D340" s="59" t="s">
        <v>260</v>
      </c>
      <c r="E340" s="135">
        <f>SUM(E341)</f>
        <v>36000</v>
      </c>
      <c r="F340" s="135">
        <f>SUM(F341)</f>
        <v>35982</v>
      </c>
      <c r="G340" s="166">
        <f t="shared" si="5"/>
        <v>0.9995</v>
      </c>
    </row>
    <row r="341" spans="1:7" s="66" customFormat="1" ht="12.75">
      <c r="A341" s="54"/>
      <c r="B341" s="55"/>
      <c r="C341" s="76">
        <v>6050</v>
      </c>
      <c r="D341" s="60" t="s">
        <v>77</v>
      </c>
      <c r="E341" s="134">
        <v>36000</v>
      </c>
      <c r="F341" s="134">
        <v>35982</v>
      </c>
      <c r="G341" s="165">
        <f t="shared" si="5"/>
        <v>0.9995</v>
      </c>
    </row>
    <row r="342" spans="1:7" s="66" customFormat="1" ht="3" customHeight="1">
      <c r="A342" s="54"/>
      <c r="B342" s="55"/>
      <c r="C342" s="122"/>
      <c r="D342" s="56"/>
      <c r="E342" s="134"/>
      <c r="F342" s="134"/>
      <c r="G342" s="165"/>
    </row>
    <row r="343" spans="1:7" s="103" customFormat="1" ht="25.5">
      <c r="A343" s="52" t="s">
        <v>136</v>
      </c>
      <c r="B343" s="53"/>
      <c r="C343" s="73"/>
      <c r="D343" s="53" t="s">
        <v>23</v>
      </c>
      <c r="E343" s="133">
        <f>SUM(E345,E348,E351)</f>
        <v>653400</v>
      </c>
      <c r="F343" s="133">
        <f>SUM(F345,F348,F351)</f>
        <v>308750</v>
      </c>
      <c r="G343" s="167">
        <f t="shared" si="5"/>
        <v>0.47252831343740437</v>
      </c>
    </row>
    <row r="344" spans="1:7" s="103" customFormat="1" ht="12.75">
      <c r="A344" s="70"/>
      <c r="B344" s="58"/>
      <c r="C344" s="74"/>
      <c r="D344" s="58"/>
      <c r="E344" s="134"/>
      <c r="F344" s="134"/>
      <c r="G344" s="165"/>
    </row>
    <row r="345" spans="1:7" s="66" customFormat="1" ht="12.75">
      <c r="A345" s="57"/>
      <c r="B345" s="58" t="s">
        <v>139</v>
      </c>
      <c r="C345" s="75"/>
      <c r="D345" s="59" t="s">
        <v>140</v>
      </c>
      <c r="E345" s="135">
        <f>SUM(E346:E346)</f>
        <v>620000</v>
      </c>
      <c r="F345" s="135">
        <f>SUM(F346:F346)</f>
        <v>298000</v>
      </c>
      <c r="G345" s="166">
        <f t="shared" si="5"/>
        <v>0.4806451612903226</v>
      </c>
    </row>
    <row r="346" spans="1:7" s="66" customFormat="1" ht="25.5">
      <c r="A346" s="57"/>
      <c r="B346" s="58"/>
      <c r="C346" s="74" t="s">
        <v>141</v>
      </c>
      <c r="D346" s="56" t="s">
        <v>142</v>
      </c>
      <c r="E346" s="134">
        <v>620000</v>
      </c>
      <c r="F346" s="134">
        <v>298000</v>
      </c>
      <c r="G346" s="165">
        <f t="shared" si="5"/>
        <v>0.4806451612903226</v>
      </c>
    </row>
    <row r="347" spans="1:7" s="66" customFormat="1" ht="12.75">
      <c r="A347" s="57"/>
      <c r="B347" s="58"/>
      <c r="C347" s="74"/>
      <c r="D347" s="56"/>
      <c r="E347" s="134"/>
      <c r="F347" s="134"/>
      <c r="G347" s="165"/>
    </row>
    <row r="348" spans="1:7" s="66" customFormat="1" ht="12.75">
      <c r="A348" s="57"/>
      <c r="B348" s="58" t="s">
        <v>137</v>
      </c>
      <c r="C348" s="75"/>
      <c r="D348" s="59" t="s">
        <v>138</v>
      </c>
      <c r="E348" s="135">
        <f>SUM(E349:E349)</f>
        <v>17000</v>
      </c>
      <c r="F348" s="135">
        <f>SUM(F349:F349)</f>
        <v>0</v>
      </c>
      <c r="G348" s="166">
        <f t="shared" si="5"/>
        <v>0</v>
      </c>
    </row>
    <row r="349" spans="1:7" s="66" customFormat="1" ht="12.75">
      <c r="A349" s="54"/>
      <c r="B349" s="55"/>
      <c r="C349" s="74" t="s">
        <v>84</v>
      </c>
      <c r="D349" s="56" t="s">
        <v>36</v>
      </c>
      <c r="E349" s="134">
        <v>17000</v>
      </c>
      <c r="F349" s="134">
        <v>0</v>
      </c>
      <c r="G349" s="165">
        <f t="shared" si="5"/>
        <v>0</v>
      </c>
    </row>
    <row r="350" spans="1:7" s="66" customFormat="1" ht="12.75">
      <c r="A350" s="54"/>
      <c r="B350" s="55"/>
      <c r="C350" s="74"/>
      <c r="D350" s="56"/>
      <c r="E350" s="134"/>
      <c r="F350" s="134"/>
      <c r="G350" s="165"/>
    </row>
    <row r="351" spans="1:7" s="66" customFormat="1" ht="12.75">
      <c r="A351" s="57"/>
      <c r="B351" s="58" t="s">
        <v>143</v>
      </c>
      <c r="C351" s="75"/>
      <c r="D351" s="59" t="s">
        <v>38</v>
      </c>
      <c r="E351" s="135">
        <f>SUM(E352:E353)</f>
        <v>16400</v>
      </c>
      <c r="F351" s="135">
        <f>SUM(F352:F353)</f>
        <v>10750</v>
      </c>
      <c r="G351" s="166">
        <f t="shared" si="5"/>
        <v>0.6554878048780488</v>
      </c>
    </row>
    <row r="352" spans="1:7" s="66" customFormat="1" ht="12.75">
      <c r="A352" s="54"/>
      <c r="B352" s="55"/>
      <c r="C352" s="74" t="s">
        <v>84</v>
      </c>
      <c r="D352" s="56" t="s">
        <v>36</v>
      </c>
      <c r="E352" s="134">
        <v>800</v>
      </c>
      <c r="F352" s="134">
        <v>800</v>
      </c>
      <c r="G352" s="165">
        <f t="shared" si="5"/>
        <v>1</v>
      </c>
    </row>
    <row r="353" spans="1:7" s="66" customFormat="1" ht="12.75">
      <c r="A353" s="54"/>
      <c r="B353" s="55"/>
      <c r="C353" s="74">
        <v>4300</v>
      </c>
      <c r="D353" s="56" t="s">
        <v>36</v>
      </c>
      <c r="E353" s="134">
        <v>15600</v>
      </c>
      <c r="F353" s="134">
        <v>9950</v>
      </c>
      <c r="G353" s="165">
        <f t="shared" si="5"/>
        <v>0.6378205128205128</v>
      </c>
    </row>
    <row r="354" spans="1:7" s="66" customFormat="1" ht="12.75">
      <c r="A354" s="54"/>
      <c r="B354" s="55"/>
      <c r="C354" s="74"/>
      <c r="D354" s="56"/>
      <c r="E354" s="134"/>
      <c r="F354" s="134"/>
      <c r="G354" s="165"/>
    </row>
    <row r="355" spans="1:7" s="66" customFormat="1" ht="12.75">
      <c r="A355" s="52" t="s">
        <v>144</v>
      </c>
      <c r="B355" s="53"/>
      <c r="C355" s="73"/>
      <c r="D355" s="53" t="s">
        <v>32</v>
      </c>
      <c r="E355" s="147">
        <f>SUM(E357)</f>
        <v>146850</v>
      </c>
      <c r="F355" s="147">
        <f>SUM(F357)</f>
        <v>63125</v>
      </c>
      <c r="G355" s="172">
        <f t="shared" si="5"/>
        <v>0.42986040177051416</v>
      </c>
    </row>
    <row r="356" spans="1:7" s="66" customFormat="1" ht="12.75">
      <c r="A356" s="54"/>
      <c r="B356" s="55"/>
      <c r="C356" s="74"/>
      <c r="D356" s="56"/>
      <c r="E356" s="148"/>
      <c r="F356" s="148"/>
      <c r="G356" s="173"/>
    </row>
    <row r="357" spans="1:7" s="66" customFormat="1" ht="12.75">
      <c r="A357" s="57"/>
      <c r="B357" s="58" t="s">
        <v>145</v>
      </c>
      <c r="C357" s="75"/>
      <c r="D357" s="59" t="s">
        <v>38</v>
      </c>
      <c r="E357" s="149">
        <f>SUM(E358:E362)</f>
        <v>146850</v>
      </c>
      <c r="F357" s="149">
        <f>SUM(F358:F362)</f>
        <v>63125</v>
      </c>
      <c r="G357" s="174">
        <f t="shared" si="5"/>
        <v>0.42986040177051416</v>
      </c>
    </row>
    <row r="358" spans="1:7" s="66" customFormat="1" ht="25.5">
      <c r="A358" s="54"/>
      <c r="B358" s="55"/>
      <c r="C358" s="74" t="s">
        <v>250</v>
      </c>
      <c r="D358" s="56" t="s">
        <v>251</v>
      </c>
      <c r="E358" s="150">
        <v>105000</v>
      </c>
      <c r="F358" s="150">
        <v>63125</v>
      </c>
      <c r="G358" s="175">
        <f t="shared" si="5"/>
        <v>0.6011904761904762</v>
      </c>
    </row>
    <row r="359" spans="1:7" s="66" customFormat="1" ht="12.75">
      <c r="A359" s="54"/>
      <c r="B359" s="55"/>
      <c r="C359" s="74" t="s">
        <v>115</v>
      </c>
      <c r="D359" s="56" t="s">
        <v>7</v>
      </c>
      <c r="E359" s="150">
        <v>10000</v>
      </c>
      <c r="F359" s="150">
        <v>0</v>
      </c>
      <c r="G359" s="175">
        <f t="shared" si="5"/>
        <v>0</v>
      </c>
    </row>
    <row r="360" spans="1:7" s="66" customFormat="1" ht="12.75">
      <c r="A360" s="54"/>
      <c r="B360" s="55"/>
      <c r="C360" s="74" t="s">
        <v>84</v>
      </c>
      <c r="D360" s="56" t="s">
        <v>33</v>
      </c>
      <c r="E360" s="150">
        <v>26000</v>
      </c>
      <c r="F360" s="150">
        <v>0</v>
      </c>
      <c r="G360" s="175">
        <f t="shared" si="5"/>
        <v>0</v>
      </c>
    </row>
    <row r="361" spans="1:7" s="66" customFormat="1" ht="12.75">
      <c r="A361" s="54"/>
      <c r="B361" s="55"/>
      <c r="C361" s="74">
        <v>4300</v>
      </c>
      <c r="D361" s="56" t="s">
        <v>36</v>
      </c>
      <c r="E361" s="150">
        <v>850</v>
      </c>
      <c r="F361" s="150">
        <v>0</v>
      </c>
      <c r="G361" s="175">
        <f t="shared" si="5"/>
        <v>0</v>
      </c>
    </row>
    <row r="362" spans="1:7" s="66" customFormat="1" ht="12.75">
      <c r="A362" s="54"/>
      <c r="B362" s="55"/>
      <c r="C362" s="76">
        <v>6050</v>
      </c>
      <c r="D362" s="60" t="s">
        <v>77</v>
      </c>
      <c r="E362" s="150">
        <v>5000</v>
      </c>
      <c r="F362" s="150">
        <v>0</v>
      </c>
      <c r="G362" s="175">
        <f t="shared" si="5"/>
        <v>0</v>
      </c>
    </row>
    <row r="363" spans="1:7" s="66" customFormat="1" ht="13.5" thickBot="1">
      <c r="A363" s="54"/>
      <c r="B363" s="55"/>
      <c r="C363" s="76"/>
      <c r="D363" s="60"/>
      <c r="E363" s="150"/>
      <c r="F363" s="150"/>
      <c r="G363" s="175"/>
    </row>
    <row r="364" spans="1:7" s="66" customFormat="1" ht="16.5" thickBot="1" thickTop="1">
      <c r="A364" s="180" t="s">
        <v>14</v>
      </c>
      <c r="B364" s="181"/>
      <c r="C364" s="181"/>
      <c r="D364" s="182"/>
      <c r="E364" s="151">
        <f>SUM(E6,E14,E22,E28,E45,E64,E109,E120,E140,E146,E156,E164,E222,E239,E283,E297,E343,E355)</f>
        <v>28481744</v>
      </c>
      <c r="F364" s="151">
        <f>SUM(F6,F14,F22,F28,F45,F64,F109,F120,F140,F146,F156,F164,F222,F239,F283,F297,F343,F355)</f>
        <v>12080086</v>
      </c>
      <c r="G364" s="176">
        <f t="shared" si="5"/>
        <v>0.42413435076166683</v>
      </c>
    </row>
    <row r="365" spans="1:4" s="66" customFormat="1" ht="13.5" thickTop="1">
      <c r="A365" s="91"/>
      <c r="B365" s="92"/>
      <c r="C365" s="93"/>
      <c r="D365" s="91"/>
    </row>
    <row r="366" spans="1:4" s="66" customFormat="1" ht="12.75">
      <c r="A366" s="91"/>
      <c r="B366" s="92"/>
      <c r="C366" s="93"/>
      <c r="D366" s="91"/>
    </row>
    <row r="367" spans="1:4" s="66" customFormat="1" ht="12.75">
      <c r="A367" s="91"/>
      <c r="B367" s="92"/>
      <c r="C367" s="93"/>
      <c r="D367" s="91"/>
    </row>
    <row r="368" spans="1:4" s="66" customFormat="1" ht="12.75">
      <c r="A368" s="91"/>
      <c r="B368" s="92"/>
      <c r="C368" s="93"/>
      <c r="D368" s="91"/>
    </row>
    <row r="369" spans="1:4" s="66" customFormat="1" ht="12.75">
      <c r="A369" s="91"/>
      <c r="B369" s="92"/>
      <c r="C369" s="93"/>
      <c r="D369" s="91"/>
    </row>
    <row r="370" spans="1:4" s="66" customFormat="1" ht="12.75">
      <c r="A370" s="91"/>
      <c r="B370" s="92"/>
      <c r="C370" s="93"/>
      <c r="D370" s="91"/>
    </row>
    <row r="371" spans="1:4" s="66" customFormat="1" ht="12.75">
      <c r="A371" s="91"/>
      <c r="B371" s="92"/>
      <c r="C371" s="93"/>
      <c r="D371" s="91"/>
    </row>
    <row r="372" spans="1:4" s="66" customFormat="1" ht="12.75">
      <c r="A372" s="91"/>
      <c r="B372" s="92"/>
      <c r="C372" s="93"/>
      <c r="D372" s="91"/>
    </row>
    <row r="373" spans="1:4" s="66" customFormat="1" ht="12.75">
      <c r="A373" s="91"/>
      <c r="B373" s="92"/>
      <c r="C373" s="93"/>
      <c r="D373" s="91"/>
    </row>
    <row r="374" spans="1:4" s="66" customFormat="1" ht="12.75">
      <c r="A374" s="91"/>
      <c r="B374" s="92"/>
      <c r="C374" s="93"/>
      <c r="D374" s="91"/>
    </row>
    <row r="375" spans="1:4" s="66" customFormat="1" ht="12.75">
      <c r="A375" s="91"/>
      <c r="B375" s="92"/>
      <c r="C375" s="93"/>
      <c r="D375" s="91"/>
    </row>
    <row r="376" spans="1:4" s="66" customFormat="1" ht="12.75">
      <c r="A376" s="91"/>
      <c r="B376" s="92"/>
      <c r="C376" s="93"/>
      <c r="D376" s="91"/>
    </row>
    <row r="377" spans="1:4" s="66" customFormat="1" ht="12.75">
      <c r="A377" s="91"/>
      <c r="B377" s="92"/>
      <c r="C377" s="93"/>
      <c r="D377" s="91"/>
    </row>
    <row r="378" spans="1:4" s="66" customFormat="1" ht="12.75">
      <c r="A378" s="91"/>
      <c r="B378" s="92"/>
      <c r="C378" s="93"/>
      <c r="D378" s="91"/>
    </row>
    <row r="379" spans="1:4" s="66" customFormat="1" ht="12.75">
      <c r="A379" s="91"/>
      <c r="B379" s="92"/>
      <c r="C379" s="93"/>
      <c r="D379" s="91"/>
    </row>
    <row r="380" spans="1:4" s="66" customFormat="1" ht="12.75">
      <c r="A380" s="91"/>
      <c r="B380" s="92"/>
      <c r="C380" s="93"/>
      <c r="D380" s="91"/>
    </row>
    <row r="381" spans="1:4" s="66" customFormat="1" ht="12.75">
      <c r="A381" s="91"/>
      <c r="B381" s="92"/>
      <c r="C381" s="93"/>
      <c r="D381" s="91"/>
    </row>
    <row r="382" spans="1:4" s="66" customFormat="1" ht="12.75">
      <c r="A382" s="91"/>
      <c r="B382" s="92"/>
      <c r="C382" s="93"/>
      <c r="D382" s="91"/>
    </row>
    <row r="383" spans="1:4" s="66" customFormat="1" ht="12.75">
      <c r="A383" s="91"/>
      <c r="B383" s="92"/>
      <c r="C383" s="93"/>
      <c r="D383" s="91"/>
    </row>
    <row r="384" spans="1:4" s="66" customFormat="1" ht="12.75">
      <c r="A384" s="91"/>
      <c r="B384" s="92"/>
      <c r="C384" s="93"/>
      <c r="D384" s="91"/>
    </row>
    <row r="385" spans="1:4" s="66" customFormat="1" ht="12.75">
      <c r="A385" s="91"/>
      <c r="B385" s="92"/>
      <c r="C385" s="93"/>
      <c r="D385" s="91"/>
    </row>
    <row r="386" spans="1:4" s="66" customFormat="1" ht="12.75">
      <c r="A386" s="91"/>
      <c r="B386" s="92"/>
      <c r="C386" s="93"/>
      <c r="D386" s="91"/>
    </row>
    <row r="387" spans="1:4" s="66" customFormat="1" ht="12.75">
      <c r="A387" s="91"/>
      <c r="B387" s="92"/>
      <c r="C387" s="93"/>
      <c r="D387" s="91"/>
    </row>
    <row r="388" spans="1:4" s="66" customFormat="1" ht="12.75">
      <c r="A388" s="91"/>
      <c r="B388" s="92"/>
      <c r="C388" s="93"/>
      <c r="D388" s="91"/>
    </row>
    <row r="389" spans="1:4" s="65" customFormat="1" ht="12.75">
      <c r="A389" s="91"/>
      <c r="B389" s="92"/>
      <c r="C389" s="93"/>
      <c r="D389" s="91"/>
    </row>
    <row r="390" spans="1:4" s="66" customFormat="1" ht="12.75">
      <c r="A390" s="91"/>
      <c r="B390" s="92"/>
      <c r="C390" s="93"/>
      <c r="D390" s="91"/>
    </row>
    <row r="391" spans="1:4" s="66" customFormat="1" ht="12.75">
      <c r="A391" s="91"/>
      <c r="B391" s="92"/>
      <c r="C391" s="93"/>
      <c r="D391" s="91"/>
    </row>
    <row r="392" spans="1:4" s="66" customFormat="1" ht="12.75">
      <c r="A392" s="91"/>
      <c r="B392" s="92"/>
      <c r="C392" s="93"/>
      <c r="D392" s="91"/>
    </row>
    <row r="393" spans="1:4" s="66" customFormat="1" ht="12.75">
      <c r="A393" s="91"/>
      <c r="B393" s="92"/>
      <c r="C393" s="93"/>
      <c r="D393" s="91"/>
    </row>
    <row r="394" spans="1:4" s="66" customFormat="1" ht="12.75">
      <c r="A394" s="91"/>
      <c r="B394" s="92"/>
      <c r="C394" s="93"/>
      <c r="D394" s="91"/>
    </row>
    <row r="395" spans="1:4" s="66" customFormat="1" ht="12.75">
      <c r="A395" s="91"/>
      <c r="B395" s="92"/>
      <c r="C395" s="93"/>
      <c r="D395" s="91"/>
    </row>
    <row r="396" spans="1:4" s="66" customFormat="1" ht="12.75">
      <c r="A396" s="91"/>
      <c r="B396" s="92"/>
      <c r="C396" s="93"/>
      <c r="D396" s="91"/>
    </row>
    <row r="397" spans="1:4" s="66" customFormat="1" ht="12.75">
      <c r="A397" s="91"/>
      <c r="B397" s="92"/>
      <c r="C397" s="93"/>
      <c r="D397" s="91"/>
    </row>
    <row r="398" spans="1:4" s="66" customFormat="1" ht="12.75">
      <c r="A398" s="91"/>
      <c r="B398" s="92"/>
      <c r="C398" s="93"/>
      <c r="D398" s="91"/>
    </row>
    <row r="399" spans="1:4" s="66" customFormat="1" ht="12.75">
      <c r="A399" s="91"/>
      <c r="B399" s="92"/>
      <c r="C399" s="93"/>
      <c r="D399" s="91"/>
    </row>
    <row r="400" spans="1:4" s="66" customFormat="1" ht="12.75">
      <c r="A400" s="91"/>
      <c r="B400" s="92"/>
      <c r="C400" s="93"/>
      <c r="D400" s="91"/>
    </row>
    <row r="401" spans="1:4" s="66" customFormat="1" ht="12.75">
      <c r="A401" s="91"/>
      <c r="B401" s="92"/>
      <c r="C401" s="93"/>
      <c r="D401" s="91"/>
    </row>
    <row r="402" spans="1:4" s="66" customFormat="1" ht="12.75">
      <c r="A402" s="91"/>
      <c r="B402" s="92"/>
      <c r="C402" s="93"/>
      <c r="D402" s="91"/>
    </row>
    <row r="403" spans="1:4" s="66" customFormat="1" ht="12.75">
      <c r="A403" s="91"/>
      <c r="B403" s="92"/>
      <c r="C403" s="93"/>
      <c r="D403" s="91"/>
    </row>
    <row r="404" spans="1:4" s="66" customFormat="1" ht="12.75">
      <c r="A404" s="91"/>
      <c r="B404" s="92"/>
      <c r="C404" s="93"/>
      <c r="D404" s="91"/>
    </row>
    <row r="405" spans="1:4" s="66" customFormat="1" ht="12.75">
      <c r="A405" s="91"/>
      <c r="B405" s="92"/>
      <c r="C405" s="93"/>
      <c r="D405" s="91"/>
    </row>
    <row r="406" spans="1:4" s="66" customFormat="1" ht="12.75">
      <c r="A406" s="91"/>
      <c r="B406" s="92"/>
      <c r="C406" s="93"/>
      <c r="D406" s="91"/>
    </row>
    <row r="407" spans="1:4" s="66" customFormat="1" ht="12.75">
      <c r="A407" s="91"/>
      <c r="B407" s="92"/>
      <c r="C407" s="93"/>
      <c r="D407" s="91"/>
    </row>
    <row r="408" spans="1:4" s="66" customFormat="1" ht="12.75">
      <c r="A408" s="91"/>
      <c r="B408" s="92"/>
      <c r="C408" s="93"/>
      <c r="D408" s="91"/>
    </row>
    <row r="409" spans="1:4" s="66" customFormat="1" ht="12.75">
      <c r="A409" s="91"/>
      <c r="B409" s="92"/>
      <c r="C409" s="93"/>
      <c r="D409" s="91"/>
    </row>
    <row r="410" spans="1:4" s="66" customFormat="1" ht="12.75">
      <c r="A410" s="91"/>
      <c r="B410" s="92"/>
      <c r="C410" s="93"/>
      <c r="D410" s="91"/>
    </row>
    <row r="411" spans="1:4" s="66" customFormat="1" ht="12.75">
      <c r="A411" s="91"/>
      <c r="B411" s="92"/>
      <c r="C411" s="93"/>
      <c r="D411" s="91"/>
    </row>
    <row r="412" spans="1:4" s="66" customFormat="1" ht="12.75">
      <c r="A412" s="91"/>
      <c r="B412" s="92"/>
      <c r="C412" s="93"/>
      <c r="D412" s="91"/>
    </row>
    <row r="413" spans="1:4" s="66" customFormat="1" ht="12.75">
      <c r="A413" s="91"/>
      <c r="B413" s="92"/>
      <c r="C413" s="93"/>
      <c r="D413" s="91"/>
    </row>
    <row r="414" spans="1:4" s="66" customFormat="1" ht="12.75">
      <c r="A414" s="91"/>
      <c r="B414" s="92"/>
      <c r="C414" s="93"/>
      <c r="D414" s="91"/>
    </row>
    <row r="415" spans="1:4" s="66" customFormat="1" ht="12.75">
      <c r="A415" s="91"/>
      <c r="B415" s="92"/>
      <c r="C415" s="93"/>
      <c r="D415" s="91"/>
    </row>
    <row r="416" spans="1:4" s="66" customFormat="1" ht="12.75">
      <c r="A416" s="91"/>
      <c r="B416" s="92"/>
      <c r="C416" s="93"/>
      <c r="D416" s="91"/>
    </row>
    <row r="417" spans="1:4" s="66" customFormat="1" ht="12.75">
      <c r="A417" s="91"/>
      <c r="B417" s="92"/>
      <c r="C417" s="93"/>
      <c r="D417" s="91"/>
    </row>
    <row r="418" spans="1:4" s="66" customFormat="1" ht="12.75">
      <c r="A418" s="91"/>
      <c r="B418" s="92"/>
      <c r="C418" s="93"/>
      <c r="D418" s="91"/>
    </row>
    <row r="419" spans="1:4" s="66" customFormat="1" ht="12.75">
      <c r="A419" s="91"/>
      <c r="B419" s="92"/>
      <c r="C419" s="93"/>
      <c r="D419" s="91"/>
    </row>
    <row r="420" spans="1:4" s="66" customFormat="1" ht="12.75">
      <c r="A420" s="91"/>
      <c r="B420" s="92"/>
      <c r="C420" s="93"/>
      <c r="D420" s="91"/>
    </row>
    <row r="421" spans="1:4" s="66" customFormat="1" ht="12.75">
      <c r="A421" s="91"/>
      <c r="B421" s="92"/>
      <c r="C421" s="93"/>
      <c r="D421" s="91"/>
    </row>
    <row r="422" spans="1:4" s="66" customFormat="1" ht="12.75">
      <c r="A422" s="91"/>
      <c r="B422" s="92"/>
      <c r="C422" s="93"/>
      <c r="D422" s="91"/>
    </row>
    <row r="423" spans="1:4" s="66" customFormat="1" ht="12.75">
      <c r="A423" s="91"/>
      <c r="B423" s="92"/>
      <c r="C423" s="93"/>
      <c r="D423" s="91"/>
    </row>
    <row r="424" spans="1:4" s="66" customFormat="1" ht="12.75">
      <c r="A424" s="91"/>
      <c r="B424" s="92"/>
      <c r="C424" s="93"/>
      <c r="D424" s="91"/>
    </row>
    <row r="425" spans="1:4" s="66" customFormat="1" ht="12.75">
      <c r="A425" s="91"/>
      <c r="B425" s="92"/>
      <c r="C425" s="93"/>
      <c r="D425" s="91"/>
    </row>
    <row r="426" spans="1:4" s="66" customFormat="1" ht="12.75">
      <c r="A426" s="91"/>
      <c r="B426" s="92"/>
      <c r="C426" s="93"/>
      <c r="D426" s="91"/>
    </row>
    <row r="427" spans="1:4" s="66" customFormat="1" ht="12.75">
      <c r="A427" s="91"/>
      <c r="B427" s="92"/>
      <c r="C427" s="93"/>
      <c r="D427" s="91"/>
    </row>
    <row r="428" spans="1:4" s="66" customFormat="1" ht="12.75">
      <c r="A428" s="91"/>
      <c r="B428" s="92"/>
      <c r="C428" s="93"/>
      <c r="D428" s="91"/>
    </row>
    <row r="429" spans="1:4" s="66" customFormat="1" ht="12.75">
      <c r="A429" s="91"/>
      <c r="B429" s="92"/>
      <c r="C429" s="93"/>
      <c r="D429" s="91"/>
    </row>
    <row r="430" spans="1:4" s="66" customFormat="1" ht="12.75">
      <c r="A430" s="91"/>
      <c r="B430" s="92"/>
      <c r="C430" s="93"/>
      <c r="D430" s="91"/>
    </row>
    <row r="431" spans="1:4" s="66" customFormat="1" ht="12.75">
      <c r="A431" s="91"/>
      <c r="B431" s="92"/>
      <c r="C431" s="93"/>
      <c r="D431" s="91"/>
    </row>
    <row r="432" spans="1:4" s="66" customFormat="1" ht="12.75">
      <c r="A432" s="91"/>
      <c r="B432" s="92"/>
      <c r="C432" s="93"/>
      <c r="D432" s="91"/>
    </row>
    <row r="433" spans="1:4" s="66" customFormat="1" ht="12.75">
      <c r="A433" s="91"/>
      <c r="B433" s="92"/>
      <c r="C433" s="93"/>
      <c r="D433" s="91"/>
    </row>
    <row r="434" spans="1:4" s="66" customFormat="1" ht="12.75">
      <c r="A434" s="91"/>
      <c r="B434" s="92"/>
      <c r="C434" s="93"/>
      <c r="D434" s="91"/>
    </row>
    <row r="435" spans="1:4" s="66" customFormat="1" ht="12.75">
      <c r="A435" s="91"/>
      <c r="B435" s="92"/>
      <c r="C435" s="93"/>
      <c r="D435" s="91"/>
    </row>
    <row r="436" spans="1:4" s="66" customFormat="1" ht="12.75">
      <c r="A436" s="91"/>
      <c r="B436" s="92"/>
      <c r="C436" s="93"/>
      <c r="D436" s="91"/>
    </row>
    <row r="437" spans="1:4" s="66" customFormat="1" ht="12.75">
      <c r="A437" s="91"/>
      <c r="B437" s="92"/>
      <c r="C437" s="93"/>
      <c r="D437" s="91"/>
    </row>
    <row r="438" spans="1:4" s="66" customFormat="1" ht="12.75">
      <c r="A438" s="91"/>
      <c r="B438" s="92"/>
      <c r="C438" s="93"/>
      <c r="D438" s="91"/>
    </row>
    <row r="439" spans="1:4" s="66" customFormat="1" ht="12.75">
      <c r="A439" s="91"/>
      <c r="B439" s="92"/>
      <c r="C439" s="93"/>
      <c r="D439" s="91"/>
    </row>
    <row r="440" spans="1:4" s="66" customFormat="1" ht="12.75">
      <c r="A440" s="91"/>
      <c r="B440" s="92"/>
      <c r="C440" s="93"/>
      <c r="D440" s="91"/>
    </row>
    <row r="441" spans="1:4" s="66" customFormat="1" ht="12.75">
      <c r="A441" s="91"/>
      <c r="B441" s="92"/>
      <c r="C441" s="93"/>
      <c r="D441" s="91"/>
    </row>
    <row r="442" spans="1:4" s="66" customFormat="1" ht="12.75">
      <c r="A442" s="91"/>
      <c r="B442" s="92"/>
      <c r="C442" s="93"/>
      <c r="D442" s="91"/>
    </row>
    <row r="443" spans="1:4" s="66" customFormat="1" ht="12.75">
      <c r="A443" s="91"/>
      <c r="B443" s="92"/>
      <c r="C443" s="93"/>
      <c r="D443" s="91"/>
    </row>
    <row r="444" spans="1:4" s="66" customFormat="1" ht="12.75">
      <c r="A444" s="91"/>
      <c r="B444" s="92"/>
      <c r="C444" s="93"/>
      <c r="D444" s="91"/>
    </row>
    <row r="445" spans="1:4" s="66" customFormat="1" ht="12.75">
      <c r="A445" s="91"/>
      <c r="B445" s="92"/>
      <c r="C445" s="93"/>
      <c r="D445" s="91"/>
    </row>
    <row r="446" spans="1:4" s="66" customFormat="1" ht="12.75">
      <c r="A446" s="91"/>
      <c r="B446" s="92"/>
      <c r="C446" s="93"/>
      <c r="D446" s="91"/>
    </row>
    <row r="447" spans="1:4" s="66" customFormat="1" ht="12.75">
      <c r="A447" s="91"/>
      <c r="B447" s="92"/>
      <c r="C447" s="93"/>
      <c r="D447" s="91"/>
    </row>
    <row r="448" spans="1:4" s="66" customFormat="1" ht="12.75">
      <c r="A448" s="91"/>
      <c r="B448" s="92"/>
      <c r="C448" s="93"/>
      <c r="D448" s="91"/>
    </row>
    <row r="449" spans="1:4" s="66" customFormat="1" ht="12.75">
      <c r="A449" s="91"/>
      <c r="B449" s="92"/>
      <c r="C449" s="93"/>
      <c r="D449" s="91"/>
    </row>
    <row r="450" spans="1:4" s="66" customFormat="1" ht="12.75">
      <c r="A450" s="91"/>
      <c r="B450" s="92"/>
      <c r="C450" s="93"/>
      <c r="D450" s="91"/>
    </row>
    <row r="451" spans="1:4" s="66" customFormat="1" ht="12.75">
      <c r="A451" s="91"/>
      <c r="B451" s="92"/>
      <c r="C451" s="93"/>
      <c r="D451" s="91"/>
    </row>
    <row r="452" spans="1:4" s="66" customFormat="1" ht="12.75">
      <c r="A452" s="91"/>
      <c r="B452" s="92"/>
      <c r="C452" s="93"/>
      <c r="D452" s="91"/>
    </row>
    <row r="453" spans="1:4" s="66" customFormat="1" ht="12.75">
      <c r="A453" s="91"/>
      <c r="B453" s="92"/>
      <c r="C453" s="93"/>
      <c r="D453" s="91"/>
    </row>
    <row r="454" spans="1:4" s="66" customFormat="1" ht="12.75">
      <c r="A454" s="91"/>
      <c r="B454" s="92"/>
      <c r="C454" s="93"/>
      <c r="D454" s="91"/>
    </row>
    <row r="455" spans="1:4" s="66" customFormat="1" ht="12.75">
      <c r="A455" s="91"/>
      <c r="B455" s="92"/>
      <c r="C455" s="93"/>
      <c r="D455" s="91"/>
    </row>
    <row r="456" spans="1:4" s="66" customFormat="1" ht="12.75">
      <c r="A456" s="91"/>
      <c r="B456" s="92"/>
      <c r="C456" s="93"/>
      <c r="D456" s="91"/>
    </row>
    <row r="457" spans="1:4" s="66" customFormat="1" ht="12.75">
      <c r="A457" s="91"/>
      <c r="B457" s="92"/>
      <c r="C457" s="93"/>
      <c r="D457" s="91"/>
    </row>
    <row r="458" spans="1:4" s="66" customFormat="1" ht="12.75">
      <c r="A458" s="91"/>
      <c r="B458" s="92"/>
      <c r="C458" s="93"/>
      <c r="D458" s="91"/>
    </row>
    <row r="459" spans="1:4" s="66" customFormat="1" ht="12.75">
      <c r="A459" s="91"/>
      <c r="B459" s="92"/>
      <c r="C459" s="93"/>
      <c r="D459" s="91"/>
    </row>
    <row r="460" spans="1:4" s="66" customFormat="1" ht="12.75">
      <c r="A460" s="91"/>
      <c r="B460" s="92"/>
      <c r="C460" s="93"/>
      <c r="D460" s="91"/>
    </row>
    <row r="461" spans="1:4" s="66" customFormat="1" ht="12.75">
      <c r="A461" s="91"/>
      <c r="B461" s="92"/>
      <c r="C461" s="93"/>
      <c r="D461" s="91"/>
    </row>
    <row r="462" spans="1:4" s="66" customFormat="1" ht="12.75">
      <c r="A462" s="91"/>
      <c r="B462" s="92"/>
      <c r="C462" s="93"/>
      <c r="D462" s="91"/>
    </row>
    <row r="463" spans="1:4" s="66" customFormat="1" ht="12.75">
      <c r="A463" s="91"/>
      <c r="B463" s="92"/>
      <c r="C463" s="93"/>
      <c r="D463" s="91"/>
    </row>
    <row r="464" spans="1:4" s="66" customFormat="1" ht="12.75">
      <c r="A464" s="91"/>
      <c r="B464" s="92"/>
      <c r="C464" s="93"/>
      <c r="D464" s="91"/>
    </row>
    <row r="465" spans="1:4" s="66" customFormat="1" ht="12.75">
      <c r="A465" s="91"/>
      <c r="B465" s="92"/>
      <c r="C465" s="93"/>
      <c r="D465" s="91"/>
    </row>
    <row r="466" spans="1:4" s="66" customFormat="1" ht="12.75">
      <c r="A466" s="91"/>
      <c r="B466" s="92"/>
      <c r="C466" s="93"/>
      <c r="D466" s="91"/>
    </row>
    <row r="467" spans="1:4" s="66" customFormat="1" ht="12.75">
      <c r="A467" s="91"/>
      <c r="B467" s="92"/>
      <c r="C467" s="93"/>
      <c r="D467" s="91"/>
    </row>
    <row r="468" spans="1:4" s="66" customFormat="1" ht="12.75">
      <c r="A468" s="91"/>
      <c r="B468" s="92"/>
      <c r="C468" s="93"/>
      <c r="D468" s="91"/>
    </row>
    <row r="469" spans="1:4" s="66" customFormat="1" ht="12.75">
      <c r="A469" s="91"/>
      <c r="B469" s="92"/>
      <c r="C469" s="93"/>
      <c r="D469" s="91"/>
    </row>
    <row r="470" spans="1:4" s="66" customFormat="1" ht="12.75">
      <c r="A470" s="91"/>
      <c r="B470" s="92"/>
      <c r="C470" s="93"/>
      <c r="D470" s="91"/>
    </row>
    <row r="471" spans="1:4" s="66" customFormat="1" ht="12.75">
      <c r="A471" s="91"/>
      <c r="B471" s="92"/>
      <c r="C471" s="93"/>
      <c r="D471" s="91"/>
    </row>
    <row r="472" spans="1:4" s="66" customFormat="1" ht="12.75">
      <c r="A472" s="91"/>
      <c r="B472" s="92"/>
      <c r="C472" s="93"/>
      <c r="D472" s="91"/>
    </row>
    <row r="473" spans="1:4" s="66" customFormat="1" ht="12.75">
      <c r="A473" s="91"/>
      <c r="B473" s="92"/>
      <c r="C473" s="93"/>
      <c r="D473" s="91"/>
    </row>
    <row r="474" spans="1:4" s="66" customFormat="1" ht="12.75">
      <c r="A474" s="91"/>
      <c r="B474" s="92"/>
      <c r="C474" s="93"/>
      <c r="D474" s="91"/>
    </row>
    <row r="475" spans="1:4" s="66" customFormat="1" ht="12.75">
      <c r="A475" s="91"/>
      <c r="B475" s="92"/>
      <c r="C475" s="93"/>
      <c r="D475" s="91"/>
    </row>
    <row r="476" spans="1:4" s="66" customFormat="1" ht="12.75">
      <c r="A476" s="91"/>
      <c r="B476" s="92"/>
      <c r="C476" s="93"/>
      <c r="D476" s="91"/>
    </row>
    <row r="477" spans="1:4" s="66" customFormat="1" ht="12.75">
      <c r="A477" s="91"/>
      <c r="B477" s="92"/>
      <c r="C477" s="93"/>
      <c r="D477" s="91"/>
    </row>
    <row r="478" spans="1:4" s="66" customFormat="1" ht="12.75">
      <c r="A478" s="91"/>
      <c r="B478" s="92"/>
      <c r="C478" s="93"/>
      <c r="D478" s="91"/>
    </row>
    <row r="479" spans="1:4" s="66" customFormat="1" ht="12.75">
      <c r="A479" s="91"/>
      <c r="B479" s="92"/>
      <c r="C479" s="93"/>
      <c r="D479" s="91"/>
    </row>
    <row r="480" spans="1:4" s="66" customFormat="1" ht="12.75">
      <c r="A480" s="91"/>
      <c r="B480" s="92"/>
      <c r="C480" s="93"/>
      <c r="D480" s="91"/>
    </row>
    <row r="481" spans="1:4" s="66" customFormat="1" ht="12.75">
      <c r="A481" s="91"/>
      <c r="B481" s="92"/>
      <c r="C481" s="93"/>
      <c r="D481" s="91"/>
    </row>
    <row r="482" spans="1:4" s="66" customFormat="1" ht="12.75">
      <c r="A482" s="91"/>
      <c r="B482" s="92"/>
      <c r="C482" s="93"/>
      <c r="D482" s="91"/>
    </row>
    <row r="483" spans="1:4" s="66" customFormat="1" ht="12.75">
      <c r="A483" s="91"/>
      <c r="B483" s="92"/>
      <c r="C483" s="93"/>
      <c r="D483" s="91"/>
    </row>
    <row r="484" spans="1:4" s="66" customFormat="1" ht="12.75">
      <c r="A484" s="91"/>
      <c r="B484" s="92"/>
      <c r="C484" s="93"/>
      <c r="D484" s="91"/>
    </row>
    <row r="485" spans="1:4" s="66" customFormat="1" ht="12.75">
      <c r="A485" s="91"/>
      <c r="B485" s="92"/>
      <c r="C485" s="93"/>
      <c r="D485" s="91"/>
    </row>
    <row r="486" spans="1:4" s="66" customFormat="1" ht="12.75">
      <c r="A486" s="91"/>
      <c r="B486" s="92"/>
      <c r="C486" s="93"/>
      <c r="D486" s="91"/>
    </row>
    <row r="487" spans="1:4" s="66" customFormat="1" ht="12.75">
      <c r="A487" s="91"/>
      <c r="B487" s="92"/>
      <c r="C487" s="93"/>
      <c r="D487" s="91"/>
    </row>
    <row r="488" spans="1:4" s="66" customFormat="1" ht="12.75">
      <c r="A488" s="91"/>
      <c r="B488" s="92"/>
      <c r="C488" s="93"/>
      <c r="D488" s="91"/>
    </row>
    <row r="489" spans="1:4" s="66" customFormat="1" ht="12.75">
      <c r="A489" s="91"/>
      <c r="B489" s="92"/>
      <c r="C489" s="93"/>
      <c r="D489" s="91"/>
    </row>
    <row r="490" spans="1:4" s="66" customFormat="1" ht="12.75">
      <c r="A490" s="91"/>
      <c r="B490" s="92"/>
      <c r="C490" s="93"/>
      <c r="D490" s="91"/>
    </row>
    <row r="491" spans="1:4" s="66" customFormat="1" ht="12.75">
      <c r="A491" s="91"/>
      <c r="B491" s="92"/>
      <c r="C491" s="93"/>
      <c r="D491" s="91"/>
    </row>
    <row r="492" spans="1:4" s="66" customFormat="1" ht="12.75">
      <c r="A492" s="91"/>
      <c r="B492" s="92"/>
      <c r="C492" s="93"/>
      <c r="D492" s="91"/>
    </row>
    <row r="493" spans="1:4" s="66" customFormat="1" ht="12.75">
      <c r="A493" s="91"/>
      <c r="B493" s="92"/>
      <c r="C493" s="93"/>
      <c r="D493" s="91"/>
    </row>
    <row r="494" spans="1:4" s="66" customFormat="1" ht="12.75">
      <c r="A494" s="91"/>
      <c r="B494" s="92"/>
      <c r="C494" s="93"/>
      <c r="D494" s="91"/>
    </row>
    <row r="495" spans="1:4" s="66" customFormat="1" ht="12.75">
      <c r="A495" s="91"/>
      <c r="B495" s="92"/>
      <c r="C495" s="93"/>
      <c r="D495" s="91"/>
    </row>
    <row r="496" spans="1:4" s="66" customFormat="1" ht="12.75">
      <c r="A496" s="91"/>
      <c r="B496" s="92"/>
      <c r="C496" s="93"/>
      <c r="D496" s="91"/>
    </row>
    <row r="497" spans="1:4" s="66" customFormat="1" ht="12.75">
      <c r="A497" s="91"/>
      <c r="B497" s="92"/>
      <c r="C497" s="93"/>
      <c r="D497" s="91"/>
    </row>
    <row r="498" spans="1:4" s="66" customFormat="1" ht="12.75">
      <c r="A498" s="91"/>
      <c r="B498" s="92"/>
      <c r="C498" s="93"/>
      <c r="D498" s="91"/>
    </row>
    <row r="499" spans="1:4" s="66" customFormat="1" ht="12.75">
      <c r="A499" s="91"/>
      <c r="B499" s="92"/>
      <c r="C499" s="93"/>
      <c r="D499" s="91"/>
    </row>
    <row r="500" spans="1:4" s="66" customFormat="1" ht="12.75">
      <c r="A500" s="91"/>
      <c r="B500" s="92"/>
      <c r="C500" s="93"/>
      <c r="D500" s="91"/>
    </row>
    <row r="501" spans="1:4" s="66" customFormat="1" ht="12.75">
      <c r="A501" s="91"/>
      <c r="B501" s="92"/>
      <c r="C501" s="93"/>
      <c r="D501" s="91"/>
    </row>
    <row r="502" spans="1:4" s="66" customFormat="1" ht="12.75">
      <c r="A502" s="91"/>
      <c r="B502" s="92"/>
      <c r="C502" s="93"/>
      <c r="D502" s="91"/>
    </row>
    <row r="503" spans="1:4" s="66" customFormat="1" ht="12.75">
      <c r="A503" s="91"/>
      <c r="B503" s="92"/>
      <c r="C503" s="93"/>
      <c r="D503" s="91"/>
    </row>
    <row r="504" spans="1:4" s="66" customFormat="1" ht="12.75">
      <c r="A504" s="91"/>
      <c r="B504" s="92"/>
      <c r="C504" s="93"/>
      <c r="D504" s="91"/>
    </row>
    <row r="505" spans="1:4" s="66" customFormat="1" ht="12.75">
      <c r="A505" s="91"/>
      <c r="B505" s="92"/>
      <c r="C505" s="93"/>
      <c r="D505" s="91"/>
    </row>
    <row r="506" spans="1:4" s="66" customFormat="1" ht="12.75">
      <c r="A506" s="91"/>
      <c r="B506" s="92"/>
      <c r="C506" s="93"/>
      <c r="D506" s="91"/>
    </row>
    <row r="507" spans="1:4" s="66" customFormat="1" ht="12.75">
      <c r="A507" s="91"/>
      <c r="B507" s="92"/>
      <c r="C507" s="93"/>
      <c r="D507" s="91"/>
    </row>
    <row r="508" spans="1:4" s="66" customFormat="1" ht="12.75">
      <c r="A508" s="91"/>
      <c r="B508" s="92"/>
      <c r="C508" s="93"/>
      <c r="D508" s="91"/>
    </row>
    <row r="509" spans="1:4" s="66" customFormat="1" ht="12.75">
      <c r="A509" s="91"/>
      <c r="B509" s="92"/>
      <c r="C509" s="93"/>
      <c r="D509" s="91"/>
    </row>
    <row r="510" spans="1:4" s="66" customFormat="1" ht="12.75">
      <c r="A510" s="91"/>
      <c r="B510" s="92"/>
      <c r="C510" s="93"/>
      <c r="D510" s="91"/>
    </row>
    <row r="511" spans="1:4" s="66" customFormat="1" ht="12.75">
      <c r="A511" s="91"/>
      <c r="B511" s="92"/>
      <c r="C511" s="93"/>
      <c r="D511" s="91"/>
    </row>
    <row r="512" spans="1:4" s="66" customFormat="1" ht="12.75">
      <c r="A512" s="91"/>
      <c r="B512" s="92"/>
      <c r="C512" s="93"/>
      <c r="D512" s="91"/>
    </row>
    <row r="513" spans="1:4" s="66" customFormat="1" ht="12.75">
      <c r="A513" s="91"/>
      <c r="B513" s="92"/>
      <c r="C513" s="93"/>
      <c r="D513" s="91"/>
    </row>
    <row r="514" spans="1:4" s="66" customFormat="1" ht="12.75">
      <c r="A514" s="91"/>
      <c r="B514" s="92"/>
      <c r="C514" s="93"/>
      <c r="D514" s="91"/>
    </row>
    <row r="515" spans="1:4" s="66" customFormat="1" ht="12.75">
      <c r="A515" s="91"/>
      <c r="B515" s="92"/>
      <c r="C515" s="93"/>
      <c r="D515" s="91"/>
    </row>
    <row r="516" spans="1:4" s="66" customFormat="1" ht="12.75">
      <c r="A516" s="91"/>
      <c r="B516" s="92"/>
      <c r="C516" s="93"/>
      <c r="D516" s="91"/>
    </row>
    <row r="517" spans="1:4" s="66" customFormat="1" ht="12.75">
      <c r="A517" s="91"/>
      <c r="B517" s="92"/>
      <c r="C517" s="93"/>
      <c r="D517" s="91"/>
    </row>
    <row r="518" spans="1:4" s="66" customFormat="1" ht="12.75">
      <c r="A518" s="91"/>
      <c r="B518" s="92"/>
      <c r="C518" s="93"/>
      <c r="D518" s="91"/>
    </row>
    <row r="519" spans="1:4" s="66" customFormat="1" ht="12.75">
      <c r="A519" s="91"/>
      <c r="B519" s="92"/>
      <c r="C519" s="93"/>
      <c r="D519" s="91"/>
    </row>
    <row r="520" spans="1:4" s="66" customFormat="1" ht="12.75">
      <c r="A520" s="91"/>
      <c r="B520" s="92"/>
      <c r="C520" s="93"/>
      <c r="D520" s="91"/>
    </row>
    <row r="521" spans="1:4" s="66" customFormat="1" ht="12.75">
      <c r="A521" s="91"/>
      <c r="B521" s="92"/>
      <c r="C521" s="93"/>
      <c r="D521" s="91"/>
    </row>
    <row r="522" spans="1:4" s="66" customFormat="1" ht="12.75">
      <c r="A522" s="91"/>
      <c r="B522" s="92"/>
      <c r="C522" s="93"/>
      <c r="D522" s="91"/>
    </row>
    <row r="523" spans="1:4" s="66" customFormat="1" ht="12.75">
      <c r="A523" s="91"/>
      <c r="B523" s="92"/>
      <c r="C523" s="93"/>
      <c r="D523" s="91"/>
    </row>
    <row r="524" spans="1:4" s="66" customFormat="1" ht="12.75">
      <c r="A524" s="91"/>
      <c r="B524" s="92"/>
      <c r="C524" s="93"/>
      <c r="D524" s="91"/>
    </row>
    <row r="525" spans="1:4" s="66" customFormat="1" ht="12.75">
      <c r="A525" s="91"/>
      <c r="B525" s="92"/>
      <c r="C525" s="93"/>
      <c r="D525" s="91"/>
    </row>
    <row r="526" spans="1:4" s="66" customFormat="1" ht="12.75">
      <c r="A526" s="91"/>
      <c r="B526" s="92"/>
      <c r="C526" s="93"/>
      <c r="D526" s="91"/>
    </row>
    <row r="527" spans="1:4" s="66" customFormat="1" ht="12.75">
      <c r="A527" s="91"/>
      <c r="B527" s="92"/>
      <c r="C527" s="93"/>
      <c r="D527" s="91"/>
    </row>
    <row r="528" spans="1:4" s="66" customFormat="1" ht="12.75">
      <c r="A528" s="91"/>
      <c r="B528" s="92"/>
      <c r="C528" s="93"/>
      <c r="D528" s="91"/>
    </row>
    <row r="529" spans="1:4" s="66" customFormat="1" ht="12.75">
      <c r="A529" s="91"/>
      <c r="B529" s="92"/>
      <c r="C529" s="93"/>
      <c r="D529" s="91"/>
    </row>
    <row r="530" spans="1:4" s="66" customFormat="1" ht="12.75">
      <c r="A530" s="91"/>
      <c r="B530" s="92"/>
      <c r="C530" s="93"/>
      <c r="D530" s="91"/>
    </row>
    <row r="531" spans="1:4" s="66" customFormat="1" ht="12.75">
      <c r="A531" s="91"/>
      <c r="B531" s="92"/>
      <c r="C531" s="93"/>
      <c r="D531" s="91"/>
    </row>
    <row r="532" spans="1:4" s="66" customFormat="1" ht="12.75">
      <c r="A532" s="91"/>
      <c r="B532" s="92"/>
      <c r="C532" s="93"/>
      <c r="D532" s="91"/>
    </row>
    <row r="533" spans="1:4" s="66" customFormat="1" ht="12.75">
      <c r="A533" s="91"/>
      <c r="B533" s="92"/>
      <c r="C533" s="93"/>
      <c r="D533" s="91"/>
    </row>
    <row r="534" spans="1:4" s="66" customFormat="1" ht="12.75">
      <c r="A534" s="91"/>
      <c r="B534" s="92"/>
      <c r="C534" s="93"/>
      <c r="D534" s="91"/>
    </row>
    <row r="535" spans="1:4" s="66" customFormat="1" ht="12.75">
      <c r="A535" s="91"/>
      <c r="B535" s="92"/>
      <c r="C535" s="93"/>
      <c r="D535" s="91"/>
    </row>
    <row r="536" spans="1:4" s="66" customFormat="1" ht="12.75">
      <c r="A536" s="91"/>
      <c r="B536" s="92"/>
      <c r="C536" s="93"/>
      <c r="D536" s="91"/>
    </row>
    <row r="537" spans="1:4" s="66" customFormat="1" ht="12.75">
      <c r="A537" s="91"/>
      <c r="B537" s="92"/>
      <c r="C537" s="93"/>
      <c r="D537" s="91"/>
    </row>
    <row r="538" spans="1:4" s="66" customFormat="1" ht="12.75">
      <c r="A538" s="91"/>
      <c r="B538" s="92"/>
      <c r="C538" s="93"/>
      <c r="D538" s="91"/>
    </row>
    <row r="539" spans="1:4" s="66" customFormat="1" ht="12.75">
      <c r="A539" s="91"/>
      <c r="B539" s="92"/>
      <c r="C539" s="93"/>
      <c r="D539" s="91"/>
    </row>
    <row r="540" spans="1:4" s="66" customFormat="1" ht="12.75">
      <c r="A540" s="91"/>
      <c r="B540" s="92"/>
      <c r="C540" s="93"/>
      <c r="D540" s="91"/>
    </row>
    <row r="541" spans="1:4" s="66" customFormat="1" ht="12.75">
      <c r="A541" s="91"/>
      <c r="B541" s="92"/>
      <c r="C541" s="93"/>
      <c r="D541" s="91"/>
    </row>
    <row r="542" spans="1:4" s="66" customFormat="1" ht="12.75">
      <c r="A542" s="91"/>
      <c r="B542" s="92"/>
      <c r="C542" s="93"/>
      <c r="D542" s="91"/>
    </row>
    <row r="543" spans="1:4" s="66" customFormat="1" ht="12.75">
      <c r="A543" s="91"/>
      <c r="B543" s="92"/>
      <c r="C543" s="93"/>
      <c r="D543" s="91"/>
    </row>
    <row r="544" spans="1:4" s="66" customFormat="1" ht="12.75">
      <c r="A544" s="91"/>
      <c r="B544" s="92"/>
      <c r="C544" s="93"/>
      <c r="D544" s="91"/>
    </row>
    <row r="545" spans="1:4" s="66" customFormat="1" ht="12.75">
      <c r="A545" s="91"/>
      <c r="B545" s="92"/>
      <c r="C545" s="93"/>
      <c r="D545" s="91"/>
    </row>
    <row r="546" spans="1:4" s="66" customFormat="1" ht="12.75">
      <c r="A546" s="91"/>
      <c r="B546" s="92"/>
      <c r="C546" s="93"/>
      <c r="D546" s="91"/>
    </row>
    <row r="547" spans="1:4" s="66" customFormat="1" ht="12.75">
      <c r="A547" s="91"/>
      <c r="B547" s="92"/>
      <c r="C547" s="93"/>
      <c r="D547" s="91"/>
    </row>
    <row r="548" spans="1:4" s="66" customFormat="1" ht="12.75">
      <c r="A548" s="91"/>
      <c r="B548" s="92"/>
      <c r="C548" s="93"/>
      <c r="D548" s="91"/>
    </row>
    <row r="549" spans="1:4" s="66" customFormat="1" ht="12.75">
      <c r="A549" s="91"/>
      <c r="B549" s="92"/>
      <c r="C549" s="93"/>
      <c r="D549" s="91"/>
    </row>
    <row r="550" spans="1:4" s="66" customFormat="1" ht="12.75">
      <c r="A550" s="91"/>
      <c r="B550" s="92"/>
      <c r="C550" s="93"/>
      <c r="D550" s="91"/>
    </row>
    <row r="551" spans="1:4" s="66" customFormat="1" ht="12.75">
      <c r="A551" s="91"/>
      <c r="B551" s="92"/>
      <c r="C551" s="93"/>
      <c r="D551" s="91"/>
    </row>
    <row r="552" spans="1:4" s="66" customFormat="1" ht="12.75">
      <c r="A552" s="91"/>
      <c r="B552" s="92"/>
      <c r="C552" s="93"/>
      <c r="D552" s="91"/>
    </row>
    <row r="553" spans="1:4" s="66" customFormat="1" ht="12.75">
      <c r="A553" s="91"/>
      <c r="B553" s="92"/>
      <c r="C553" s="93"/>
      <c r="D553" s="91"/>
    </row>
    <row r="554" spans="1:4" s="66" customFormat="1" ht="12.75">
      <c r="A554" s="91"/>
      <c r="B554" s="92"/>
      <c r="C554" s="93"/>
      <c r="D554" s="91"/>
    </row>
    <row r="555" spans="1:4" s="66" customFormat="1" ht="12.75">
      <c r="A555" s="91"/>
      <c r="B555" s="92"/>
      <c r="C555" s="93"/>
      <c r="D555" s="91"/>
    </row>
    <row r="556" spans="1:4" s="66" customFormat="1" ht="12.75">
      <c r="A556" s="91"/>
      <c r="B556" s="92"/>
      <c r="C556" s="93"/>
      <c r="D556" s="91"/>
    </row>
    <row r="557" spans="1:4" s="66" customFormat="1" ht="12.75">
      <c r="A557" s="91"/>
      <c r="B557" s="92"/>
      <c r="C557" s="93"/>
      <c r="D557" s="91"/>
    </row>
    <row r="558" spans="1:4" s="66" customFormat="1" ht="12.75">
      <c r="A558" s="91"/>
      <c r="B558" s="92"/>
      <c r="C558" s="93"/>
      <c r="D558" s="91"/>
    </row>
    <row r="559" spans="1:4" s="66" customFormat="1" ht="12.75">
      <c r="A559" s="91"/>
      <c r="B559" s="92"/>
      <c r="C559" s="93"/>
      <c r="D559" s="91"/>
    </row>
    <row r="560" spans="1:4" s="66" customFormat="1" ht="12.75">
      <c r="A560" s="91"/>
      <c r="B560" s="92"/>
      <c r="C560" s="93"/>
      <c r="D560" s="91"/>
    </row>
    <row r="561" spans="1:4" s="66" customFormat="1" ht="12.75">
      <c r="A561" s="91"/>
      <c r="B561" s="92"/>
      <c r="C561" s="93"/>
      <c r="D561" s="91"/>
    </row>
    <row r="562" spans="1:4" s="66" customFormat="1" ht="12.75">
      <c r="A562" s="91"/>
      <c r="B562" s="92"/>
      <c r="C562" s="93"/>
      <c r="D562" s="91"/>
    </row>
    <row r="563" spans="1:4" s="66" customFormat="1" ht="12.75">
      <c r="A563" s="91"/>
      <c r="B563" s="92"/>
      <c r="C563" s="93"/>
      <c r="D563" s="91"/>
    </row>
    <row r="564" spans="1:4" s="66" customFormat="1" ht="12.75">
      <c r="A564" s="91"/>
      <c r="B564" s="92"/>
      <c r="C564" s="93"/>
      <c r="D564" s="91"/>
    </row>
    <row r="565" spans="1:4" s="66" customFormat="1" ht="12.75">
      <c r="A565" s="91"/>
      <c r="B565" s="92"/>
      <c r="C565" s="93"/>
      <c r="D565" s="91"/>
    </row>
    <row r="566" spans="1:4" s="66" customFormat="1" ht="12.75">
      <c r="A566" s="91"/>
      <c r="B566" s="92"/>
      <c r="C566" s="93"/>
      <c r="D566" s="91"/>
    </row>
    <row r="567" spans="1:4" s="66" customFormat="1" ht="12.75">
      <c r="A567" s="91"/>
      <c r="B567" s="92"/>
      <c r="C567" s="93"/>
      <c r="D567" s="91"/>
    </row>
    <row r="568" spans="1:4" s="66" customFormat="1" ht="12.75">
      <c r="A568" s="91"/>
      <c r="B568" s="92"/>
      <c r="C568" s="93"/>
      <c r="D568" s="91"/>
    </row>
    <row r="569" spans="1:4" s="66" customFormat="1" ht="12.75">
      <c r="A569" s="91"/>
      <c r="B569" s="92"/>
      <c r="C569" s="93"/>
      <c r="D569" s="91"/>
    </row>
    <row r="570" spans="1:4" s="66" customFormat="1" ht="12.75">
      <c r="A570" s="91"/>
      <c r="B570" s="92"/>
      <c r="C570" s="93"/>
      <c r="D570" s="91"/>
    </row>
    <row r="571" spans="1:4" s="66" customFormat="1" ht="12.75">
      <c r="A571" s="91"/>
      <c r="B571" s="92"/>
      <c r="C571" s="93"/>
      <c r="D571" s="91"/>
    </row>
    <row r="572" spans="1:4" s="66" customFormat="1" ht="12.75">
      <c r="A572" s="91"/>
      <c r="B572" s="92"/>
      <c r="C572" s="93"/>
      <c r="D572" s="91"/>
    </row>
    <row r="573" spans="1:4" s="66" customFormat="1" ht="12.75">
      <c r="A573" s="91"/>
      <c r="B573" s="92"/>
      <c r="C573" s="93"/>
      <c r="D573" s="91"/>
    </row>
    <row r="574" spans="1:4" s="66" customFormat="1" ht="12.75">
      <c r="A574" s="91"/>
      <c r="B574" s="92"/>
      <c r="C574" s="93"/>
      <c r="D574" s="91"/>
    </row>
    <row r="575" spans="1:4" s="66" customFormat="1" ht="12.75">
      <c r="A575" s="91"/>
      <c r="B575" s="92"/>
      <c r="C575" s="93"/>
      <c r="D575" s="91"/>
    </row>
    <row r="576" spans="1:4" s="66" customFormat="1" ht="12.75">
      <c r="A576" s="91"/>
      <c r="B576" s="92"/>
      <c r="C576" s="93"/>
      <c r="D576" s="91"/>
    </row>
    <row r="577" spans="1:4" s="66" customFormat="1" ht="12.75">
      <c r="A577" s="91"/>
      <c r="B577" s="92"/>
      <c r="C577" s="93"/>
      <c r="D577" s="91"/>
    </row>
    <row r="578" spans="1:4" s="66" customFormat="1" ht="12.75">
      <c r="A578" s="91"/>
      <c r="B578" s="92"/>
      <c r="C578" s="93"/>
      <c r="D578" s="91"/>
    </row>
    <row r="579" spans="1:4" s="66" customFormat="1" ht="12.75">
      <c r="A579" s="91"/>
      <c r="B579" s="92"/>
      <c r="C579" s="93"/>
      <c r="D579" s="91"/>
    </row>
    <row r="580" spans="1:4" s="66" customFormat="1" ht="12.75">
      <c r="A580" s="91"/>
      <c r="B580" s="92"/>
      <c r="C580" s="93"/>
      <c r="D580" s="91"/>
    </row>
    <row r="581" spans="1:4" s="66" customFormat="1" ht="12.75">
      <c r="A581" s="91"/>
      <c r="B581" s="92"/>
      <c r="C581" s="93"/>
      <c r="D581" s="91"/>
    </row>
    <row r="582" spans="1:4" s="66" customFormat="1" ht="12.75">
      <c r="A582" s="91"/>
      <c r="B582" s="92"/>
      <c r="C582" s="93"/>
      <c r="D582" s="91"/>
    </row>
    <row r="583" spans="1:4" s="66" customFormat="1" ht="12.75">
      <c r="A583" s="91"/>
      <c r="B583" s="92"/>
      <c r="C583" s="93"/>
      <c r="D583" s="91"/>
    </row>
    <row r="584" spans="1:4" s="66" customFormat="1" ht="12.75">
      <c r="A584" s="91"/>
      <c r="B584" s="92"/>
      <c r="C584" s="93"/>
      <c r="D584" s="91"/>
    </row>
    <row r="585" spans="1:4" s="66" customFormat="1" ht="12.75">
      <c r="A585" s="91"/>
      <c r="B585" s="92"/>
      <c r="C585" s="93"/>
      <c r="D585" s="91"/>
    </row>
    <row r="586" spans="1:4" s="66" customFormat="1" ht="12.75">
      <c r="A586" s="91"/>
      <c r="B586" s="92"/>
      <c r="C586" s="93"/>
      <c r="D586" s="91"/>
    </row>
    <row r="587" spans="1:4" s="66" customFormat="1" ht="12.75">
      <c r="A587" s="91"/>
      <c r="B587" s="92"/>
      <c r="C587" s="93"/>
      <c r="D587" s="91"/>
    </row>
    <row r="588" spans="1:4" s="66" customFormat="1" ht="12.75">
      <c r="A588" s="91"/>
      <c r="B588" s="92"/>
      <c r="C588" s="93"/>
      <c r="D588" s="91"/>
    </row>
    <row r="589" spans="1:4" s="66" customFormat="1" ht="12.75">
      <c r="A589" s="91"/>
      <c r="B589" s="92"/>
      <c r="C589" s="93"/>
      <c r="D589" s="91"/>
    </row>
    <row r="590" spans="1:4" s="66" customFormat="1" ht="12.75">
      <c r="A590" s="91"/>
      <c r="B590" s="92"/>
      <c r="C590" s="93"/>
      <c r="D590" s="91"/>
    </row>
    <row r="591" spans="1:4" s="66" customFormat="1" ht="12.75">
      <c r="A591" s="91"/>
      <c r="B591" s="92"/>
      <c r="C591" s="93"/>
      <c r="D591" s="91"/>
    </row>
    <row r="592" spans="1:4" s="66" customFormat="1" ht="12.75">
      <c r="A592" s="91"/>
      <c r="B592" s="92"/>
      <c r="C592" s="93"/>
      <c r="D592" s="91"/>
    </row>
    <row r="593" spans="1:4" s="66" customFormat="1" ht="12.75">
      <c r="A593" s="91"/>
      <c r="B593" s="92"/>
      <c r="C593" s="93"/>
      <c r="D593" s="91"/>
    </row>
    <row r="594" spans="1:4" s="66" customFormat="1" ht="12.75">
      <c r="A594" s="91"/>
      <c r="B594" s="92"/>
      <c r="C594" s="93"/>
      <c r="D594" s="91"/>
    </row>
    <row r="595" spans="1:4" s="66" customFormat="1" ht="12.75">
      <c r="A595" s="91"/>
      <c r="B595" s="92"/>
      <c r="C595" s="93"/>
      <c r="D595" s="91"/>
    </row>
    <row r="596" spans="1:4" s="66" customFormat="1" ht="12.75">
      <c r="A596" s="91"/>
      <c r="B596" s="92"/>
      <c r="C596" s="93"/>
      <c r="D596" s="91"/>
    </row>
    <row r="597" spans="1:4" s="66" customFormat="1" ht="12.75">
      <c r="A597" s="91"/>
      <c r="B597" s="92"/>
      <c r="C597" s="93"/>
      <c r="D597" s="91"/>
    </row>
    <row r="598" spans="1:4" s="66" customFormat="1" ht="12.75">
      <c r="A598" s="91"/>
      <c r="B598" s="92"/>
      <c r="C598" s="93"/>
      <c r="D598" s="91"/>
    </row>
    <row r="599" spans="1:4" s="66" customFormat="1" ht="12.75">
      <c r="A599" s="91"/>
      <c r="B599" s="92"/>
      <c r="C599" s="93"/>
      <c r="D599" s="91"/>
    </row>
    <row r="600" spans="1:4" s="66" customFormat="1" ht="12.75">
      <c r="A600" s="91"/>
      <c r="B600" s="92"/>
      <c r="C600" s="93"/>
      <c r="D600" s="91"/>
    </row>
    <row r="601" spans="1:4" s="66" customFormat="1" ht="12.75">
      <c r="A601" s="91"/>
      <c r="B601" s="92"/>
      <c r="C601" s="93"/>
      <c r="D601" s="91"/>
    </row>
    <row r="602" spans="1:4" s="66" customFormat="1" ht="12.75">
      <c r="A602" s="91"/>
      <c r="B602" s="92"/>
      <c r="C602" s="93"/>
      <c r="D602" s="91"/>
    </row>
    <row r="603" spans="1:4" s="66" customFormat="1" ht="12.75">
      <c r="A603" s="91"/>
      <c r="B603" s="92"/>
      <c r="C603" s="93"/>
      <c r="D603" s="91"/>
    </row>
    <row r="604" spans="1:4" s="66" customFormat="1" ht="12.75">
      <c r="A604" s="91"/>
      <c r="B604" s="92"/>
      <c r="C604" s="93"/>
      <c r="D604" s="91"/>
    </row>
    <row r="605" spans="1:4" s="66" customFormat="1" ht="12.75">
      <c r="A605" s="91"/>
      <c r="B605" s="92"/>
      <c r="C605" s="93"/>
      <c r="D605" s="91"/>
    </row>
    <row r="606" spans="1:4" s="66" customFormat="1" ht="12.75">
      <c r="A606" s="91"/>
      <c r="B606" s="92"/>
      <c r="C606" s="93"/>
      <c r="D606" s="91"/>
    </row>
    <row r="607" spans="1:4" s="66" customFormat="1" ht="12.75">
      <c r="A607" s="91"/>
      <c r="B607" s="92"/>
      <c r="C607" s="93"/>
      <c r="D607" s="91"/>
    </row>
  </sheetData>
  <mergeCells count="4">
    <mergeCell ref="F1:G1"/>
    <mergeCell ref="A364:D364"/>
    <mergeCell ref="A2:G2"/>
    <mergeCell ref="A3:G3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8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5.375" style="19" bestFit="1" customWidth="1"/>
    <col min="2" max="2" width="6.25390625" style="19" bestFit="1" customWidth="1"/>
    <col min="3" max="3" width="5.00390625" style="19" customWidth="1"/>
    <col min="4" max="4" width="44.875" style="1" customWidth="1"/>
    <col min="5" max="6" width="12.25390625" style="1" bestFit="1" customWidth="1"/>
    <col min="7" max="7" width="8.25390625" style="1" bestFit="1" customWidth="1"/>
    <col min="8" max="16384" width="7.875" style="1" customWidth="1"/>
  </cols>
  <sheetData>
    <row r="1" spans="5:7" ht="37.5" customHeight="1">
      <c r="E1" s="79"/>
      <c r="F1" s="191" t="s">
        <v>306</v>
      </c>
      <c r="G1" s="191"/>
    </row>
    <row r="2" spans="1:7" ht="20.25">
      <c r="A2" s="184" t="s">
        <v>205</v>
      </c>
      <c r="B2" s="184"/>
      <c r="C2" s="184"/>
      <c r="D2" s="184"/>
      <c r="E2" s="184"/>
      <c r="F2" s="184"/>
      <c r="G2" s="184"/>
    </row>
    <row r="3" spans="1:7" ht="18">
      <c r="A3" s="190" t="s">
        <v>303</v>
      </c>
      <c r="B3" s="190"/>
      <c r="C3" s="190"/>
      <c r="D3" s="190"/>
      <c r="E3" s="190"/>
      <c r="F3" s="190"/>
      <c r="G3" s="190"/>
    </row>
    <row r="4" ht="13.5" thickBot="1"/>
    <row r="5" spans="1:7" s="41" customFormat="1" ht="31.5" thickBot="1" thickTop="1">
      <c r="A5" s="104" t="s">
        <v>0</v>
      </c>
      <c r="B5" s="105" t="s">
        <v>1</v>
      </c>
      <c r="C5" s="87" t="s">
        <v>2</v>
      </c>
      <c r="D5" s="87" t="s">
        <v>3</v>
      </c>
      <c r="E5" s="132" t="s">
        <v>289</v>
      </c>
      <c r="F5" s="132" t="s">
        <v>288</v>
      </c>
      <c r="G5" s="88" t="s">
        <v>302</v>
      </c>
    </row>
    <row r="6" spans="1:7" s="42" customFormat="1" ht="15" thickTop="1">
      <c r="A6" s="3">
        <v>700</v>
      </c>
      <c r="B6" s="4"/>
      <c r="C6" s="5"/>
      <c r="D6" s="4" t="s">
        <v>15</v>
      </c>
      <c r="E6" s="136">
        <f>SUM(E8)</f>
        <v>5378</v>
      </c>
      <c r="F6" s="136">
        <f>SUM(F8)</f>
        <v>5378</v>
      </c>
      <c r="G6" s="192">
        <f>SUM(F6/E6)</f>
        <v>1</v>
      </c>
    </row>
    <row r="7" spans="1:7" s="42" customFormat="1" ht="14.25">
      <c r="A7" s="7"/>
      <c r="B7" s="8"/>
      <c r="C7" s="9"/>
      <c r="D7" s="8"/>
      <c r="E7" s="137"/>
      <c r="F7" s="137"/>
      <c r="G7" s="168"/>
    </row>
    <row r="8" spans="1:7" s="42" customFormat="1" ht="14.25">
      <c r="A8" s="7"/>
      <c r="B8" s="8">
        <v>70005</v>
      </c>
      <c r="C8" s="9"/>
      <c r="D8" s="20" t="s">
        <v>39</v>
      </c>
      <c r="E8" s="137">
        <f>SUM(E9:E9)</f>
        <v>5378</v>
      </c>
      <c r="F8" s="137">
        <f>SUM(F9:F9)</f>
        <v>5378</v>
      </c>
      <c r="G8" s="168">
        <f aca="true" t="shared" si="0" ref="G8:G47">SUM(F8/E8)</f>
        <v>1</v>
      </c>
    </row>
    <row r="9" spans="1:7" s="42" customFormat="1" ht="51">
      <c r="A9" s="15"/>
      <c r="B9" s="16"/>
      <c r="C9" s="21" t="s">
        <v>220</v>
      </c>
      <c r="D9" s="18" t="s">
        <v>42</v>
      </c>
      <c r="E9" s="138">
        <v>5378</v>
      </c>
      <c r="F9" s="138">
        <v>5378</v>
      </c>
      <c r="G9" s="169">
        <f t="shared" si="0"/>
        <v>1</v>
      </c>
    </row>
    <row r="10" spans="1:7" s="42" customFormat="1" ht="14.25">
      <c r="A10" s="15"/>
      <c r="B10" s="16"/>
      <c r="C10" s="21"/>
      <c r="D10" s="18"/>
      <c r="E10" s="138"/>
      <c r="F10" s="138"/>
      <c r="G10" s="169"/>
    </row>
    <row r="11" spans="1:7" s="6" customFormat="1" ht="12.75">
      <c r="A11" s="3">
        <v>750</v>
      </c>
      <c r="B11" s="4"/>
      <c r="C11" s="5"/>
      <c r="D11" s="4" t="s">
        <v>16</v>
      </c>
      <c r="E11" s="136">
        <f>SUM(E13)</f>
        <v>105200</v>
      </c>
      <c r="F11" s="136">
        <f>SUM(F13)</f>
        <v>56400</v>
      </c>
      <c r="G11" s="192">
        <f t="shared" si="0"/>
        <v>0.5361216730038023</v>
      </c>
    </row>
    <row r="12" spans="1:7" s="6" customFormat="1" ht="12.75">
      <c r="A12" s="7"/>
      <c r="B12" s="8"/>
      <c r="C12" s="9"/>
      <c r="D12" s="8"/>
      <c r="E12" s="137"/>
      <c r="F12" s="137"/>
      <c r="G12" s="168"/>
    </row>
    <row r="13" spans="1:7" s="6" customFormat="1" ht="12.75">
      <c r="A13" s="7"/>
      <c r="B13" s="8">
        <v>75011</v>
      </c>
      <c r="C13" s="9"/>
      <c r="D13" s="20" t="s">
        <v>43</v>
      </c>
      <c r="E13" s="137">
        <f>SUM(E14)</f>
        <v>105200</v>
      </c>
      <c r="F13" s="137">
        <f>SUM(F14)</f>
        <v>56400</v>
      </c>
      <c r="G13" s="168">
        <f t="shared" si="0"/>
        <v>0.5361216730038023</v>
      </c>
    </row>
    <row r="14" spans="1:7" s="6" customFormat="1" ht="51">
      <c r="A14" s="15"/>
      <c r="B14" s="16"/>
      <c r="C14" s="21" t="s">
        <v>220</v>
      </c>
      <c r="D14" s="18" t="s">
        <v>42</v>
      </c>
      <c r="E14" s="138">
        <v>105200</v>
      </c>
      <c r="F14" s="138">
        <v>56400</v>
      </c>
      <c r="G14" s="169">
        <f t="shared" si="0"/>
        <v>0.5361216730038023</v>
      </c>
    </row>
    <row r="15" spans="1:7" s="6" customFormat="1" ht="12.75">
      <c r="A15" s="15"/>
      <c r="B15" s="16"/>
      <c r="C15" s="21"/>
      <c r="D15" s="18"/>
      <c r="E15" s="138"/>
      <c r="F15" s="138"/>
      <c r="G15" s="169"/>
    </row>
    <row r="16" spans="1:7" s="10" customFormat="1" ht="38.25">
      <c r="A16" s="3">
        <v>751</v>
      </c>
      <c r="B16" s="4"/>
      <c r="C16" s="5"/>
      <c r="D16" s="4" t="s">
        <v>17</v>
      </c>
      <c r="E16" s="136">
        <f>SUM(E18,E21)</f>
        <v>17366</v>
      </c>
      <c r="F16" s="136">
        <f>SUM(F18,F21)</f>
        <v>16045</v>
      </c>
      <c r="G16" s="192">
        <f t="shared" si="0"/>
        <v>0.923931820799263</v>
      </c>
    </row>
    <row r="17" spans="1:7" s="10" customFormat="1" ht="12.75">
      <c r="A17" s="7"/>
      <c r="B17" s="8"/>
      <c r="C17" s="9"/>
      <c r="D17" s="8"/>
      <c r="E17" s="137"/>
      <c r="F17" s="137"/>
      <c r="G17" s="168"/>
    </row>
    <row r="18" spans="1:7" s="10" customFormat="1" ht="25.5">
      <c r="A18" s="7"/>
      <c r="B18" s="8">
        <v>75101</v>
      </c>
      <c r="C18" s="9"/>
      <c r="D18" s="22" t="s">
        <v>47</v>
      </c>
      <c r="E18" s="152">
        <f>SUM(E19)</f>
        <v>2411</v>
      </c>
      <c r="F18" s="152">
        <f>SUM(F19)</f>
        <v>1205</v>
      </c>
      <c r="G18" s="198">
        <f t="shared" si="0"/>
        <v>0.4997926171712982</v>
      </c>
    </row>
    <row r="19" spans="1:7" s="10" customFormat="1" ht="51">
      <c r="A19" s="15"/>
      <c r="B19" s="16"/>
      <c r="C19" s="21" t="s">
        <v>220</v>
      </c>
      <c r="D19" s="18" t="s">
        <v>42</v>
      </c>
      <c r="E19" s="138">
        <v>2411</v>
      </c>
      <c r="F19" s="138">
        <v>1205</v>
      </c>
      <c r="G19" s="169">
        <f t="shared" si="0"/>
        <v>0.4997926171712982</v>
      </c>
    </row>
    <row r="20" spans="1:7" s="10" customFormat="1" ht="12.75">
      <c r="A20" s="15"/>
      <c r="B20" s="16"/>
      <c r="C20" s="21"/>
      <c r="D20" s="18"/>
      <c r="E20" s="138"/>
      <c r="F20" s="138"/>
      <c r="G20" s="169"/>
    </row>
    <row r="21" spans="1:7" s="10" customFormat="1" ht="12.75">
      <c r="A21" s="15"/>
      <c r="B21" s="8">
        <v>75113</v>
      </c>
      <c r="C21" s="9"/>
      <c r="D21" s="22" t="s">
        <v>278</v>
      </c>
      <c r="E21" s="139">
        <f>SUM(E22)</f>
        <v>14955</v>
      </c>
      <c r="F21" s="139">
        <f>SUM(F22)</f>
        <v>14840</v>
      </c>
      <c r="G21" s="193">
        <f t="shared" si="0"/>
        <v>0.9923102641257104</v>
      </c>
    </row>
    <row r="22" spans="1:7" s="10" customFormat="1" ht="51">
      <c r="A22" s="15"/>
      <c r="B22" s="16"/>
      <c r="C22" s="21" t="s">
        <v>220</v>
      </c>
      <c r="D22" s="18" t="s">
        <v>42</v>
      </c>
      <c r="E22" s="138">
        <v>14955</v>
      </c>
      <c r="F22" s="138">
        <v>14840</v>
      </c>
      <c r="G22" s="169">
        <f t="shared" si="0"/>
        <v>0.9923102641257104</v>
      </c>
    </row>
    <row r="23" spans="1:7" s="10" customFormat="1" ht="12.75">
      <c r="A23" s="15"/>
      <c r="B23" s="16"/>
      <c r="C23" s="21"/>
      <c r="D23" s="18"/>
      <c r="E23" s="138"/>
      <c r="F23" s="138"/>
      <c r="G23" s="169"/>
    </row>
    <row r="24" spans="1:7" s="6" customFormat="1" ht="12.75">
      <c r="A24" s="3">
        <v>852</v>
      </c>
      <c r="B24" s="4"/>
      <c r="C24" s="5"/>
      <c r="D24" s="4" t="s">
        <v>214</v>
      </c>
      <c r="E24" s="136">
        <f>SUM(E26,E30,E33,E36,E39)</f>
        <v>2138058</v>
      </c>
      <c r="F24" s="136">
        <f>SUM(F26,F30,F33,F36,F39)</f>
        <v>1175200</v>
      </c>
      <c r="G24" s="192">
        <f t="shared" si="0"/>
        <v>0.5496576800068099</v>
      </c>
    </row>
    <row r="25" spans="1:7" s="6" customFormat="1" ht="12.75">
      <c r="A25" s="15"/>
      <c r="B25" s="16"/>
      <c r="C25" s="21"/>
      <c r="D25" s="18"/>
      <c r="E25" s="138"/>
      <c r="F25" s="138"/>
      <c r="G25" s="169"/>
    </row>
    <row r="26" spans="1:7" s="6" customFormat="1" ht="38.25">
      <c r="A26" s="15"/>
      <c r="B26" s="8">
        <v>85212</v>
      </c>
      <c r="C26" s="9"/>
      <c r="D26" s="20" t="s">
        <v>276</v>
      </c>
      <c r="E26" s="137">
        <f>SUM(E27:E28)</f>
        <v>1172835</v>
      </c>
      <c r="F26" s="137">
        <f>SUM(F27:F28)</f>
        <v>571735</v>
      </c>
      <c r="G26" s="168">
        <f t="shared" si="0"/>
        <v>0.48748118874351465</v>
      </c>
    </row>
    <row r="27" spans="1:7" s="6" customFormat="1" ht="51">
      <c r="A27" s="15"/>
      <c r="B27" s="16"/>
      <c r="C27" s="21" t="s">
        <v>220</v>
      </c>
      <c r="D27" s="18" t="s">
        <v>42</v>
      </c>
      <c r="E27" s="138">
        <v>1161100</v>
      </c>
      <c r="F27" s="138">
        <v>560000</v>
      </c>
      <c r="G27" s="169">
        <f t="shared" si="0"/>
        <v>0.48230126604082335</v>
      </c>
    </row>
    <row r="28" spans="1:7" s="6" customFormat="1" ht="51">
      <c r="A28" s="15"/>
      <c r="B28" s="16"/>
      <c r="C28" s="21" t="s">
        <v>274</v>
      </c>
      <c r="D28" s="18" t="s">
        <v>275</v>
      </c>
      <c r="E28" s="138">
        <v>11735</v>
      </c>
      <c r="F28" s="138">
        <v>11735</v>
      </c>
      <c r="G28" s="169">
        <f t="shared" si="0"/>
        <v>1</v>
      </c>
    </row>
    <row r="29" spans="1:7" s="6" customFormat="1" ht="12.75">
      <c r="A29" s="15"/>
      <c r="B29" s="16"/>
      <c r="C29" s="21"/>
      <c r="D29" s="18"/>
      <c r="E29" s="138"/>
      <c r="F29" s="138"/>
      <c r="G29" s="169"/>
    </row>
    <row r="30" spans="1:7" s="6" customFormat="1" ht="38.25">
      <c r="A30" s="15"/>
      <c r="B30" s="8">
        <v>85213</v>
      </c>
      <c r="C30" s="9"/>
      <c r="D30" s="20" t="s">
        <v>163</v>
      </c>
      <c r="E30" s="137">
        <f>SUM(E31)</f>
        <v>45900</v>
      </c>
      <c r="F30" s="137">
        <f>SUM(F31)</f>
        <v>16200</v>
      </c>
      <c r="G30" s="168">
        <f t="shared" si="0"/>
        <v>0.35294117647058826</v>
      </c>
    </row>
    <row r="31" spans="1:7" s="6" customFormat="1" ht="51">
      <c r="A31" s="15"/>
      <c r="B31" s="16"/>
      <c r="C31" s="21" t="s">
        <v>220</v>
      </c>
      <c r="D31" s="18" t="s">
        <v>42</v>
      </c>
      <c r="E31" s="138">
        <v>45900</v>
      </c>
      <c r="F31" s="138">
        <v>16200</v>
      </c>
      <c r="G31" s="169">
        <f t="shared" si="0"/>
        <v>0.35294117647058826</v>
      </c>
    </row>
    <row r="32" spans="1:7" s="6" customFormat="1" ht="12.75">
      <c r="A32" s="15"/>
      <c r="B32" s="16"/>
      <c r="C32" s="21"/>
      <c r="D32" s="18"/>
      <c r="E32" s="138"/>
      <c r="F32" s="138"/>
      <c r="G32" s="169"/>
    </row>
    <row r="33" spans="1:7" s="6" customFormat="1" ht="25.5">
      <c r="A33" s="7"/>
      <c r="B33" s="8">
        <v>85214</v>
      </c>
      <c r="C33" s="9"/>
      <c r="D33" s="20" t="s">
        <v>161</v>
      </c>
      <c r="E33" s="137">
        <f>SUM(E34:E34)</f>
        <v>713058</v>
      </c>
      <c r="F33" s="137">
        <f>SUM(F34:F34)</f>
        <v>474100</v>
      </c>
      <c r="G33" s="168">
        <f t="shared" si="0"/>
        <v>0.6648828005575984</v>
      </c>
    </row>
    <row r="34" spans="1:7" s="6" customFormat="1" ht="51">
      <c r="A34" s="15"/>
      <c r="B34" s="16"/>
      <c r="C34" s="21" t="s">
        <v>220</v>
      </c>
      <c r="D34" s="18" t="s">
        <v>42</v>
      </c>
      <c r="E34" s="138">
        <v>713058</v>
      </c>
      <c r="F34" s="138">
        <v>474100</v>
      </c>
      <c r="G34" s="169">
        <f t="shared" si="0"/>
        <v>0.6648828005575984</v>
      </c>
    </row>
    <row r="35" spans="1:7" s="6" customFormat="1" ht="12.75">
      <c r="A35" s="7"/>
      <c r="B35" s="8"/>
      <c r="C35" s="21"/>
      <c r="D35" s="18"/>
      <c r="E35" s="137"/>
      <c r="F35" s="137"/>
      <c r="G35" s="168"/>
    </row>
    <row r="36" spans="1:7" s="6" customFormat="1" ht="12.75">
      <c r="A36" s="7"/>
      <c r="B36" s="8">
        <v>85216</v>
      </c>
      <c r="C36" s="9"/>
      <c r="D36" s="20" t="s">
        <v>69</v>
      </c>
      <c r="E36" s="137">
        <f>SUM(E37:E37)</f>
        <v>7465</v>
      </c>
      <c r="F36" s="137">
        <f>SUM(F37:F37)</f>
        <v>6565</v>
      </c>
      <c r="G36" s="168">
        <f t="shared" si="0"/>
        <v>0.8794373744139317</v>
      </c>
    </row>
    <row r="37" spans="1:7" s="6" customFormat="1" ht="51">
      <c r="A37" s="15"/>
      <c r="B37" s="16"/>
      <c r="C37" s="21" t="s">
        <v>220</v>
      </c>
      <c r="D37" s="18" t="s">
        <v>42</v>
      </c>
      <c r="E37" s="138">
        <v>7465</v>
      </c>
      <c r="F37" s="138">
        <v>6565</v>
      </c>
      <c r="G37" s="169">
        <f t="shared" si="0"/>
        <v>0.8794373744139317</v>
      </c>
    </row>
    <row r="38" spans="1:7" s="6" customFormat="1" ht="12.75">
      <c r="A38" s="7"/>
      <c r="B38" s="8"/>
      <c r="C38" s="21"/>
      <c r="D38" s="18"/>
      <c r="E38" s="137"/>
      <c r="F38" s="137"/>
      <c r="G38" s="168"/>
    </row>
    <row r="39" spans="1:7" s="6" customFormat="1" ht="12.75">
      <c r="A39" s="7"/>
      <c r="B39" s="8">
        <v>85219</v>
      </c>
      <c r="C39" s="9"/>
      <c r="D39" s="20" t="s">
        <v>70</v>
      </c>
      <c r="E39" s="137">
        <f>SUM(E40:E40)</f>
        <v>198800</v>
      </c>
      <c r="F39" s="137">
        <f>SUM(F40:F40)</f>
        <v>106600</v>
      </c>
      <c r="G39" s="168">
        <f t="shared" si="0"/>
        <v>0.5362173038229376</v>
      </c>
    </row>
    <row r="40" spans="1:7" s="6" customFormat="1" ht="51">
      <c r="A40" s="15"/>
      <c r="B40" s="16"/>
      <c r="C40" s="21" t="s">
        <v>220</v>
      </c>
      <c r="D40" s="18" t="s">
        <v>42</v>
      </c>
      <c r="E40" s="138">
        <v>198800</v>
      </c>
      <c r="F40" s="138">
        <v>106600</v>
      </c>
      <c r="G40" s="169">
        <f t="shared" si="0"/>
        <v>0.5362173038229376</v>
      </c>
    </row>
    <row r="41" spans="1:7" s="6" customFormat="1" ht="12.75">
      <c r="A41" s="15"/>
      <c r="B41" s="16"/>
      <c r="C41" s="21"/>
      <c r="D41" s="18"/>
      <c r="E41" s="138"/>
      <c r="F41" s="138"/>
      <c r="G41" s="169"/>
    </row>
    <row r="42" spans="1:7" s="6" customFormat="1" ht="25.5">
      <c r="A42" s="3">
        <v>900</v>
      </c>
      <c r="B42" s="4"/>
      <c r="C42" s="5"/>
      <c r="D42" s="53" t="s">
        <v>22</v>
      </c>
      <c r="E42" s="136">
        <f>SUM(E44)</f>
        <v>39773</v>
      </c>
      <c r="F42" s="136">
        <f>SUM(F44)</f>
        <v>39773</v>
      </c>
      <c r="G42" s="192">
        <f t="shared" si="0"/>
        <v>1</v>
      </c>
    </row>
    <row r="43" spans="1:7" s="6" customFormat="1" ht="12.75">
      <c r="A43" s="7"/>
      <c r="B43" s="8"/>
      <c r="C43" s="9"/>
      <c r="D43" s="8"/>
      <c r="E43" s="137"/>
      <c r="F43" s="137"/>
      <c r="G43" s="168"/>
    </row>
    <row r="44" spans="1:7" s="6" customFormat="1" ht="12.75">
      <c r="A44" s="7"/>
      <c r="B44" s="8">
        <v>90015</v>
      </c>
      <c r="C44" s="9"/>
      <c r="D44" s="59" t="s">
        <v>72</v>
      </c>
      <c r="E44" s="152">
        <f>SUM(E45)</f>
        <v>39773</v>
      </c>
      <c r="F44" s="152">
        <f>SUM(F45)</f>
        <v>39773</v>
      </c>
      <c r="G44" s="198">
        <f t="shared" si="0"/>
        <v>1</v>
      </c>
    </row>
    <row r="45" spans="1:7" s="6" customFormat="1" ht="51">
      <c r="A45" s="15"/>
      <c r="B45" s="16"/>
      <c r="C45" s="21" t="s">
        <v>220</v>
      </c>
      <c r="D45" s="18" t="s">
        <v>42</v>
      </c>
      <c r="E45" s="138">
        <v>39773</v>
      </c>
      <c r="F45" s="138">
        <v>39773</v>
      </c>
      <c r="G45" s="169">
        <f t="shared" si="0"/>
        <v>1</v>
      </c>
    </row>
    <row r="46" spans="1:7" s="6" customFormat="1" ht="13.5" thickBot="1">
      <c r="A46" s="15"/>
      <c r="B46" s="16"/>
      <c r="C46" s="21"/>
      <c r="D46" s="18"/>
      <c r="E46" s="138"/>
      <c r="F46" s="138"/>
      <c r="G46" s="169"/>
    </row>
    <row r="47" spans="1:7" s="6" customFormat="1" ht="14.25" thickBot="1" thickTop="1">
      <c r="A47" s="199" t="s">
        <v>14</v>
      </c>
      <c r="B47" s="200"/>
      <c r="C47" s="200"/>
      <c r="D47" s="200"/>
      <c r="E47" s="143">
        <f>SUM(E6,E11,E16,E24,E42)</f>
        <v>2305775</v>
      </c>
      <c r="F47" s="143">
        <f>SUM(F6,F11,F16,F24,F42)</f>
        <v>1292796</v>
      </c>
      <c r="G47" s="197">
        <f t="shared" si="0"/>
        <v>0.5606774294976743</v>
      </c>
    </row>
    <row r="48" ht="13.5" thickTop="1"/>
    <row r="49" spans="1:20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s="28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="27" customFormat="1" ht="12.75"/>
    <row r="61" spans="1:20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2" customFormat="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" customFormat="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" customFormat="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" customFormat="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" customFormat="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7" s="2" customFormat="1" ht="12.75">
      <c r="A67" s="115"/>
      <c r="B67" s="115"/>
      <c r="C67" s="115"/>
      <c r="D67" s="115"/>
      <c r="E67" s="115"/>
      <c r="F67" s="115"/>
      <c r="G67" s="115"/>
    </row>
    <row r="68" spans="1:7" s="2" customFormat="1" ht="12.75">
      <c r="A68" s="115"/>
      <c r="B68" s="115"/>
      <c r="C68" s="115"/>
      <c r="D68" s="115"/>
      <c r="E68" s="115"/>
      <c r="F68" s="115"/>
      <c r="G68" s="115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2.75">
      <c r="A81" s="27"/>
      <c r="B81" s="27"/>
      <c r="C81" s="27"/>
      <c r="D81" s="27"/>
      <c r="E81" s="27"/>
      <c r="F81" s="27"/>
      <c r="G81" s="27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2.75">
      <c r="A83" s="27"/>
      <c r="B83" s="27"/>
      <c r="C83" s="27"/>
      <c r="D83" s="27"/>
      <c r="E83" s="27"/>
      <c r="F83" s="27"/>
      <c r="G83" s="27"/>
    </row>
    <row r="84" spans="1:7" ht="12.75">
      <c r="A84" s="27"/>
      <c r="B84" s="27"/>
      <c r="C84" s="27"/>
      <c r="D84" s="27"/>
      <c r="E84" s="27"/>
      <c r="F84" s="27"/>
      <c r="G84" s="27"/>
    </row>
    <row r="85" spans="1:7" ht="12.75">
      <c r="A85" s="27"/>
      <c r="B85" s="27"/>
      <c r="C85" s="27"/>
      <c r="D85" s="27"/>
      <c r="E85" s="27"/>
      <c r="F85" s="27"/>
      <c r="G85" s="27"/>
    </row>
    <row r="86" spans="1:7" ht="12.75">
      <c r="A86" s="27"/>
      <c r="B86" s="27"/>
      <c r="C86" s="27"/>
      <c r="D86" s="27"/>
      <c r="E86" s="27"/>
      <c r="F86" s="27"/>
      <c r="G86" s="27"/>
    </row>
    <row r="87" spans="1:7" ht="12.75">
      <c r="A87" s="27"/>
      <c r="B87" s="27"/>
      <c r="C87" s="27"/>
      <c r="D87" s="27"/>
      <c r="E87" s="27"/>
      <c r="F87" s="27"/>
      <c r="G87" s="27"/>
    </row>
    <row r="88" spans="1:7" ht="12.75">
      <c r="A88" s="27"/>
      <c r="B88" s="27"/>
      <c r="C88" s="27"/>
      <c r="D88" s="27"/>
      <c r="E88" s="27"/>
      <c r="F88" s="27"/>
      <c r="G88" s="27"/>
    </row>
    <row r="89" spans="1:7" ht="12.75">
      <c r="A89" s="27"/>
      <c r="B89" s="27"/>
      <c r="C89" s="27"/>
      <c r="D89" s="27"/>
      <c r="E89" s="27"/>
      <c r="F89" s="27"/>
      <c r="G89" s="27"/>
    </row>
    <row r="90" spans="1:7" ht="12.75">
      <c r="A90" s="27"/>
      <c r="B90" s="27"/>
      <c r="C90" s="27"/>
      <c r="D90" s="27"/>
      <c r="E90" s="27"/>
      <c r="F90" s="27"/>
      <c r="G90" s="27"/>
    </row>
    <row r="91" spans="1:7" ht="12.75">
      <c r="A91" s="27"/>
      <c r="B91" s="27"/>
      <c r="C91" s="27"/>
      <c r="D91" s="27"/>
      <c r="E91" s="27"/>
      <c r="F91" s="27"/>
      <c r="G91" s="27"/>
    </row>
    <row r="92" spans="1:7" ht="12.75">
      <c r="A92" s="27"/>
      <c r="B92" s="27"/>
      <c r="C92" s="27"/>
      <c r="D92" s="27"/>
      <c r="E92" s="27"/>
      <c r="F92" s="27"/>
      <c r="G92" s="27"/>
    </row>
    <row r="93" spans="1:7" ht="12.75">
      <c r="A93" s="27"/>
      <c r="B93" s="27"/>
      <c r="C93" s="27"/>
      <c r="D93" s="27"/>
      <c r="E93" s="27"/>
      <c r="F93" s="27"/>
      <c r="G93" s="27"/>
    </row>
    <row r="94" spans="1:7" ht="12.75">
      <c r="A94" s="27"/>
      <c r="B94" s="27"/>
      <c r="C94" s="27"/>
      <c r="D94" s="27"/>
      <c r="E94" s="27"/>
      <c r="F94" s="27"/>
      <c r="G94" s="27"/>
    </row>
    <row r="95" spans="1:7" ht="12.75">
      <c r="A95" s="27"/>
      <c r="B95" s="27"/>
      <c r="C95" s="27"/>
      <c r="D95" s="27"/>
      <c r="E95" s="27"/>
      <c r="F95" s="27"/>
      <c r="G95" s="27"/>
    </row>
    <row r="96" spans="1:7" ht="12.75">
      <c r="A96" s="27"/>
      <c r="B96" s="27"/>
      <c r="C96" s="27"/>
      <c r="D96" s="27"/>
      <c r="E96" s="27"/>
      <c r="F96" s="27"/>
      <c r="G96" s="27"/>
    </row>
    <row r="97" spans="1:7" ht="12.75">
      <c r="A97" s="27"/>
      <c r="B97" s="27"/>
      <c r="C97" s="27"/>
      <c r="D97" s="27"/>
      <c r="E97" s="27"/>
      <c r="F97" s="27"/>
      <c r="G97" s="27"/>
    </row>
    <row r="98" spans="1:7" ht="12.75">
      <c r="A98" s="27"/>
      <c r="B98" s="27"/>
      <c r="C98" s="27"/>
      <c r="D98" s="27"/>
      <c r="E98" s="27"/>
      <c r="F98" s="27"/>
      <c r="G98" s="27"/>
    </row>
    <row r="99" spans="1:7" ht="12.75">
      <c r="A99" s="27"/>
      <c r="B99" s="27"/>
      <c r="C99" s="27"/>
      <c r="D99" s="27"/>
      <c r="E99" s="27"/>
      <c r="F99" s="27"/>
      <c r="G99" s="27"/>
    </row>
    <row r="100" spans="1:7" ht="12.75">
      <c r="A100" s="27"/>
      <c r="B100" s="27"/>
      <c r="C100" s="27"/>
      <c r="D100" s="27"/>
      <c r="E100" s="27"/>
      <c r="F100" s="27"/>
      <c r="G100" s="27"/>
    </row>
    <row r="101" spans="1:7" ht="12.75">
      <c r="A101" s="27"/>
      <c r="B101" s="27"/>
      <c r="C101" s="27"/>
      <c r="D101" s="27"/>
      <c r="E101" s="27"/>
      <c r="F101" s="27"/>
      <c r="G101" s="27"/>
    </row>
    <row r="102" spans="1:7" ht="12.75">
      <c r="A102" s="27"/>
      <c r="B102" s="27"/>
      <c r="C102" s="27"/>
      <c r="D102" s="27"/>
      <c r="E102" s="27"/>
      <c r="F102" s="27"/>
      <c r="G102" s="27"/>
    </row>
    <row r="103" spans="1:7" ht="12.75">
      <c r="A103" s="27"/>
      <c r="B103" s="27"/>
      <c r="C103" s="27"/>
      <c r="D103" s="27"/>
      <c r="E103" s="27"/>
      <c r="F103" s="27"/>
      <c r="G103" s="27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7"/>
      <c r="B116" s="27"/>
      <c r="C116" s="27"/>
      <c r="D116" s="27"/>
      <c r="E116" s="27"/>
      <c r="F116" s="27"/>
      <c r="G116" s="27"/>
    </row>
    <row r="117" spans="1:7" ht="12.75">
      <c r="A117" s="27"/>
      <c r="B117" s="27"/>
      <c r="C117" s="27"/>
      <c r="D117" s="27"/>
      <c r="E117" s="27"/>
      <c r="F117" s="27"/>
      <c r="G117" s="27"/>
    </row>
    <row r="118" spans="1:7" ht="12.75">
      <c r="A118" s="27"/>
      <c r="B118" s="27"/>
      <c r="C118" s="27"/>
      <c r="D118" s="27"/>
      <c r="E118" s="27"/>
      <c r="F118" s="27"/>
      <c r="G118" s="27"/>
    </row>
    <row r="119" spans="1:7" ht="12.75">
      <c r="A119" s="27"/>
      <c r="B119" s="27"/>
      <c r="C119" s="27"/>
      <c r="D119" s="27"/>
      <c r="E119" s="27"/>
      <c r="F119" s="27"/>
      <c r="G119" s="27"/>
    </row>
    <row r="120" spans="1:7" ht="12.75">
      <c r="A120" s="27"/>
      <c r="B120" s="27"/>
      <c r="C120" s="27"/>
      <c r="D120" s="27"/>
      <c r="E120" s="27"/>
      <c r="F120" s="27"/>
      <c r="G120" s="27"/>
    </row>
    <row r="121" spans="1:7" ht="12.75">
      <c r="A121" s="27"/>
      <c r="B121" s="27"/>
      <c r="C121" s="27"/>
      <c r="D121" s="27"/>
      <c r="E121" s="27"/>
      <c r="F121" s="27"/>
      <c r="G121" s="27"/>
    </row>
    <row r="122" spans="1:7" ht="12.75">
      <c r="A122" s="27"/>
      <c r="B122" s="27"/>
      <c r="C122" s="27"/>
      <c r="D122" s="27"/>
      <c r="E122" s="27"/>
      <c r="F122" s="27"/>
      <c r="G122" s="27"/>
    </row>
    <row r="123" spans="1:7" ht="12.75">
      <c r="A123" s="27"/>
      <c r="B123" s="27"/>
      <c r="C123" s="27"/>
      <c r="D123" s="27"/>
      <c r="E123" s="27"/>
      <c r="F123" s="27"/>
      <c r="G123" s="27"/>
    </row>
    <row r="124" spans="1:7" ht="12.75">
      <c r="A124" s="27"/>
      <c r="B124" s="27"/>
      <c r="C124" s="27"/>
      <c r="D124" s="27"/>
      <c r="E124" s="27"/>
      <c r="F124" s="27"/>
      <c r="G124" s="27"/>
    </row>
    <row r="125" spans="1:7" ht="12.75">
      <c r="A125" s="27"/>
      <c r="B125" s="27"/>
      <c r="C125" s="27"/>
      <c r="D125" s="27"/>
      <c r="E125" s="27"/>
      <c r="F125" s="27"/>
      <c r="G125" s="27"/>
    </row>
    <row r="126" spans="1:7" ht="12.75">
      <c r="A126" s="27"/>
      <c r="B126" s="27"/>
      <c r="C126" s="27"/>
      <c r="D126" s="27"/>
      <c r="E126" s="27"/>
      <c r="F126" s="27"/>
      <c r="G126" s="27"/>
    </row>
    <row r="127" spans="1:7" ht="12.75">
      <c r="A127" s="27"/>
      <c r="B127" s="27"/>
      <c r="C127" s="27"/>
      <c r="D127" s="27"/>
      <c r="E127" s="27"/>
      <c r="F127" s="27"/>
      <c r="G127" s="27"/>
    </row>
    <row r="128" spans="1:7" ht="12.75">
      <c r="A128" s="27"/>
      <c r="B128" s="27"/>
      <c r="C128" s="27"/>
      <c r="D128" s="27"/>
      <c r="E128" s="27"/>
      <c r="F128" s="27"/>
      <c r="G128" s="27"/>
    </row>
    <row r="129" spans="1:7" ht="12.75">
      <c r="A129" s="27"/>
      <c r="B129" s="27"/>
      <c r="C129" s="27"/>
      <c r="D129" s="27"/>
      <c r="E129" s="27"/>
      <c r="F129" s="27"/>
      <c r="G129" s="27"/>
    </row>
    <row r="130" spans="1:7" ht="12.75">
      <c r="A130" s="27"/>
      <c r="B130" s="27"/>
      <c r="C130" s="27"/>
      <c r="D130" s="27"/>
      <c r="E130" s="27"/>
      <c r="F130" s="27"/>
      <c r="G130" s="27"/>
    </row>
    <row r="131" spans="1:7" ht="12.75">
      <c r="A131" s="27"/>
      <c r="B131" s="27"/>
      <c r="C131" s="27"/>
      <c r="D131" s="27"/>
      <c r="E131" s="27"/>
      <c r="F131" s="27"/>
      <c r="G131" s="27"/>
    </row>
    <row r="132" spans="1:7" ht="12.75">
      <c r="A132" s="27"/>
      <c r="B132" s="27"/>
      <c r="C132" s="27"/>
      <c r="D132" s="27"/>
      <c r="E132" s="27"/>
      <c r="F132" s="27"/>
      <c r="G132" s="27"/>
    </row>
    <row r="133" spans="1:7" ht="12.75">
      <c r="A133" s="27"/>
      <c r="B133" s="27"/>
      <c r="C133" s="27"/>
      <c r="D133" s="27"/>
      <c r="E133" s="27"/>
      <c r="F133" s="27"/>
      <c r="G133" s="27"/>
    </row>
    <row r="134" spans="1:7" ht="12.75">
      <c r="A134" s="27"/>
      <c r="B134" s="27"/>
      <c r="C134" s="27"/>
      <c r="D134" s="27"/>
      <c r="E134" s="27"/>
      <c r="F134" s="27"/>
      <c r="G134" s="27"/>
    </row>
    <row r="135" spans="1:7" ht="12.75">
      <c r="A135" s="27"/>
      <c r="B135" s="27"/>
      <c r="C135" s="27"/>
      <c r="D135" s="27"/>
      <c r="E135" s="27"/>
      <c r="F135" s="27"/>
      <c r="G135" s="27"/>
    </row>
    <row r="136" spans="1:7" ht="12.75">
      <c r="A136" s="27"/>
      <c r="B136" s="27"/>
      <c r="C136" s="27"/>
      <c r="D136" s="27"/>
      <c r="E136" s="27"/>
      <c r="F136" s="27"/>
      <c r="G136" s="27"/>
    </row>
    <row r="137" spans="1:7" ht="12.75">
      <c r="A137" s="27"/>
      <c r="B137" s="27"/>
      <c r="C137" s="27"/>
      <c r="D137" s="27"/>
      <c r="E137" s="27"/>
      <c r="F137" s="27"/>
      <c r="G137" s="27"/>
    </row>
    <row r="138" spans="1:7" ht="12.75">
      <c r="A138" s="27"/>
      <c r="B138" s="27"/>
      <c r="C138" s="27"/>
      <c r="D138" s="27"/>
      <c r="E138" s="27"/>
      <c r="F138" s="27"/>
      <c r="G138" s="27"/>
    </row>
    <row r="139" spans="1:7" ht="12.75">
      <c r="A139" s="27"/>
      <c r="B139" s="27"/>
      <c r="C139" s="27"/>
      <c r="D139" s="27"/>
      <c r="E139" s="27"/>
      <c r="F139" s="27"/>
      <c r="G139" s="27"/>
    </row>
    <row r="140" spans="1:7" ht="12.75">
      <c r="A140" s="27"/>
      <c r="B140" s="27"/>
      <c r="C140" s="27"/>
      <c r="D140" s="27"/>
      <c r="E140" s="27"/>
      <c r="F140" s="27"/>
      <c r="G140" s="27"/>
    </row>
    <row r="141" spans="1:7" ht="12.75">
      <c r="A141" s="27"/>
      <c r="B141" s="27"/>
      <c r="C141" s="27"/>
      <c r="D141" s="27"/>
      <c r="E141" s="27"/>
      <c r="F141" s="27"/>
      <c r="G141" s="27"/>
    </row>
    <row r="142" spans="1:7" ht="12.75">
      <c r="A142" s="27"/>
      <c r="B142" s="27"/>
      <c r="C142" s="27"/>
      <c r="D142" s="27"/>
      <c r="E142" s="27"/>
      <c r="F142" s="27"/>
      <c r="G142" s="27"/>
    </row>
    <row r="143" spans="1:7" ht="12.75">
      <c r="A143" s="27"/>
      <c r="B143" s="27"/>
      <c r="C143" s="27"/>
      <c r="D143" s="27"/>
      <c r="E143" s="27"/>
      <c r="F143" s="27"/>
      <c r="G143" s="27"/>
    </row>
    <row r="144" spans="1:7" ht="12.75">
      <c r="A144" s="27"/>
      <c r="B144" s="27"/>
      <c r="C144" s="27"/>
      <c r="D144" s="27"/>
      <c r="E144" s="27"/>
      <c r="F144" s="27"/>
      <c r="G144" s="27"/>
    </row>
    <row r="145" spans="1:7" ht="12.75">
      <c r="A145" s="27"/>
      <c r="B145" s="27"/>
      <c r="C145" s="27"/>
      <c r="D145" s="27"/>
      <c r="E145" s="27"/>
      <c r="F145" s="27"/>
      <c r="G145" s="27"/>
    </row>
    <row r="146" spans="1:7" ht="12.75">
      <c r="A146" s="27"/>
      <c r="B146" s="27"/>
      <c r="C146" s="27"/>
      <c r="D146" s="27"/>
      <c r="E146" s="27"/>
      <c r="F146" s="27"/>
      <c r="G146" s="27"/>
    </row>
    <row r="147" spans="1:7" ht="12.75">
      <c r="A147" s="27"/>
      <c r="B147" s="27"/>
      <c r="C147" s="27"/>
      <c r="D147" s="27"/>
      <c r="E147" s="27"/>
      <c r="F147" s="27"/>
      <c r="G147" s="27"/>
    </row>
    <row r="148" spans="1:7" ht="12.75">
      <c r="A148" s="27"/>
      <c r="B148" s="27"/>
      <c r="C148" s="27"/>
      <c r="D148" s="27"/>
      <c r="E148" s="27"/>
      <c r="F148" s="27"/>
      <c r="G148" s="27"/>
    </row>
    <row r="149" spans="1:7" ht="12.75">
      <c r="A149" s="27"/>
      <c r="B149" s="27"/>
      <c r="C149" s="27"/>
      <c r="D149" s="27"/>
      <c r="E149" s="27"/>
      <c r="F149" s="27"/>
      <c r="G149" s="27"/>
    </row>
    <row r="150" spans="1:7" ht="12.75">
      <c r="A150" s="27"/>
      <c r="B150" s="27"/>
      <c r="C150" s="27"/>
      <c r="D150" s="27"/>
      <c r="E150" s="27"/>
      <c r="F150" s="27"/>
      <c r="G150" s="27"/>
    </row>
    <row r="151" spans="1:7" ht="12.75">
      <c r="A151" s="27"/>
      <c r="B151" s="27"/>
      <c r="C151" s="27"/>
      <c r="D151" s="27"/>
      <c r="E151" s="27"/>
      <c r="F151" s="27"/>
      <c r="G151" s="27"/>
    </row>
    <row r="152" spans="1:7" ht="12.75">
      <c r="A152" s="27"/>
      <c r="B152" s="27"/>
      <c r="C152" s="27"/>
      <c r="D152" s="27"/>
      <c r="E152" s="27"/>
      <c r="F152" s="27"/>
      <c r="G152" s="27"/>
    </row>
    <row r="153" spans="1:7" ht="12.75">
      <c r="A153" s="27"/>
      <c r="B153" s="27"/>
      <c r="C153" s="27"/>
      <c r="D153" s="27"/>
      <c r="E153" s="27"/>
      <c r="F153" s="27"/>
      <c r="G153" s="27"/>
    </row>
    <row r="154" spans="1:7" ht="12.75">
      <c r="A154" s="27"/>
      <c r="B154" s="27"/>
      <c r="C154" s="27"/>
      <c r="D154" s="27"/>
      <c r="E154" s="27"/>
      <c r="F154" s="27"/>
      <c r="G154" s="27"/>
    </row>
    <row r="155" spans="1:7" ht="12.75">
      <c r="A155" s="27"/>
      <c r="B155" s="27"/>
      <c r="C155" s="27"/>
      <c r="D155" s="27"/>
      <c r="E155" s="27"/>
      <c r="F155" s="27"/>
      <c r="G155" s="27"/>
    </row>
    <row r="156" spans="1:7" ht="12.75">
      <c r="A156" s="27"/>
      <c r="B156" s="27"/>
      <c r="C156" s="27"/>
      <c r="D156" s="27"/>
      <c r="E156" s="27"/>
      <c r="F156" s="27"/>
      <c r="G156" s="27"/>
    </row>
    <row r="157" spans="1:7" ht="12.75">
      <c r="A157" s="27"/>
      <c r="B157" s="27"/>
      <c r="C157" s="27"/>
      <c r="D157" s="27"/>
      <c r="E157" s="27"/>
      <c r="F157" s="27"/>
      <c r="G157" s="27"/>
    </row>
    <row r="158" spans="1:7" ht="12.75">
      <c r="A158" s="27"/>
      <c r="B158" s="27"/>
      <c r="C158" s="27"/>
      <c r="D158" s="27"/>
      <c r="E158" s="27"/>
      <c r="F158" s="27"/>
      <c r="G158" s="27"/>
    </row>
    <row r="159" spans="1:7" ht="12.75">
      <c r="A159" s="27"/>
      <c r="B159" s="27"/>
      <c r="C159" s="27"/>
      <c r="D159" s="27"/>
      <c r="E159" s="27"/>
      <c r="F159" s="27"/>
      <c r="G159" s="27"/>
    </row>
    <row r="160" spans="1:7" ht="12.75">
      <c r="A160" s="27"/>
      <c r="B160" s="27"/>
      <c r="C160" s="27"/>
      <c r="D160" s="27"/>
      <c r="E160" s="27"/>
      <c r="F160" s="27"/>
      <c r="G160" s="27"/>
    </row>
    <row r="161" spans="1:7" ht="12.75">
      <c r="A161" s="27"/>
      <c r="B161" s="27"/>
      <c r="C161" s="27"/>
      <c r="D161" s="27"/>
      <c r="E161" s="27"/>
      <c r="F161" s="27"/>
      <c r="G161" s="27"/>
    </row>
    <row r="162" spans="1:7" ht="12.75">
      <c r="A162" s="27"/>
      <c r="B162" s="27"/>
      <c r="C162" s="27"/>
      <c r="D162" s="27"/>
      <c r="E162" s="27"/>
      <c r="F162" s="27"/>
      <c r="G162" s="27"/>
    </row>
    <row r="163" spans="1:7" ht="12.75">
      <c r="A163" s="27"/>
      <c r="B163" s="27"/>
      <c r="C163" s="27"/>
      <c r="D163" s="27"/>
      <c r="E163" s="27"/>
      <c r="F163" s="27"/>
      <c r="G163" s="27"/>
    </row>
    <row r="164" spans="1:7" ht="12.75">
      <c r="A164" s="27"/>
      <c r="B164" s="27"/>
      <c r="C164" s="27"/>
      <c r="D164" s="27"/>
      <c r="E164" s="27"/>
      <c r="F164" s="27"/>
      <c r="G164" s="27"/>
    </row>
    <row r="165" spans="1:7" ht="12.75">
      <c r="A165" s="27"/>
      <c r="B165" s="27"/>
      <c r="C165" s="27"/>
      <c r="D165" s="27"/>
      <c r="E165" s="27"/>
      <c r="F165" s="27"/>
      <c r="G165" s="27"/>
    </row>
    <row r="166" spans="1:7" ht="12.75">
      <c r="A166" s="27"/>
      <c r="B166" s="27"/>
      <c r="C166" s="27"/>
      <c r="D166" s="27"/>
      <c r="E166" s="27"/>
      <c r="F166" s="27"/>
      <c r="G166" s="27"/>
    </row>
    <row r="167" spans="1:7" ht="12.75">
      <c r="A167" s="27"/>
      <c r="B167" s="27"/>
      <c r="C167" s="27"/>
      <c r="D167" s="27"/>
      <c r="E167" s="27"/>
      <c r="F167" s="27"/>
      <c r="G167" s="27"/>
    </row>
    <row r="168" spans="1:7" ht="12.75">
      <c r="A168" s="27"/>
      <c r="B168" s="27"/>
      <c r="C168" s="27"/>
      <c r="D168" s="27"/>
      <c r="E168" s="27"/>
      <c r="F168" s="27"/>
      <c r="G168" s="27"/>
    </row>
    <row r="169" spans="1:7" ht="12.75">
      <c r="A169" s="27"/>
      <c r="B169" s="27"/>
      <c r="C169" s="27"/>
      <c r="D169" s="27"/>
      <c r="E169" s="27"/>
      <c r="F169" s="27"/>
      <c r="G169" s="27"/>
    </row>
    <row r="170" spans="1:7" ht="12.75">
      <c r="A170" s="27"/>
      <c r="B170" s="27"/>
      <c r="C170" s="27"/>
      <c r="D170" s="27"/>
      <c r="E170" s="27"/>
      <c r="F170" s="27"/>
      <c r="G170" s="27"/>
    </row>
    <row r="171" spans="1:7" ht="12.75">
      <c r="A171" s="27"/>
      <c r="B171" s="27"/>
      <c r="C171" s="27"/>
      <c r="D171" s="27"/>
      <c r="E171" s="27"/>
      <c r="F171" s="27"/>
      <c r="G171" s="27"/>
    </row>
    <row r="172" spans="1:7" ht="12.75">
      <c r="A172" s="27"/>
      <c r="B172" s="27"/>
      <c r="C172" s="27"/>
      <c r="D172" s="27"/>
      <c r="E172" s="27"/>
      <c r="F172" s="27"/>
      <c r="G172" s="27"/>
    </row>
    <row r="173" spans="1:7" ht="12.75">
      <c r="A173" s="27"/>
      <c r="B173" s="27"/>
      <c r="C173" s="27"/>
      <c r="D173" s="27"/>
      <c r="E173" s="27"/>
      <c r="F173" s="27"/>
      <c r="G173" s="27"/>
    </row>
    <row r="174" spans="1:7" ht="12.75">
      <c r="A174" s="27"/>
      <c r="B174" s="27"/>
      <c r="C174" s="27"/>
      <c r="D174" s="27"/>
      <c r="E174" s="27"/>
      <c r="F174" s="27"/>
      <c r="G174" s="27"/>
    </row>
    <row r="175" spans="1:7" ht="12.75">
      <c r="A175" s="27"/>
      <c r="B175" s="27"/>
      <c r="C175" s="27"/>
      <c r="D175" s="27"/>
      <c r="E175" s="27"/>
      <c r="F175" s="27"/>
      <c r="G175" s="27"/>
    </row>
    <row r="176" spans="1:7" ht="12.75">
      <c r="A176" s="27"/>
      <c r="B176" s="27"/>
      <c r="C176" s="27"/>
      <c r="D176" s="27"/>
      <c r="E176" s="27"/>
      <c r="F176" s="27"/>
      <c r="G176" s="27"/>
    </row>
    <row r="177" spans="1:7" ht="12.75">
      <c r="A177" s="27"/>
      <c r="B177" s="27"/>
      <c r="C177" s="27"/>
      <c r="D177" s="27"/>
      <c r="E177" s="27"/>
      <c r="F177" s="27"/>
      <c r="G177" s="27"/>
    </row>
    <row r="178" spans="1:7" ht="12.75">
      <c r="A178" s="27"/>
      <c r="B178" s="27"/>
      <c r="C178" s="27"/>
      <c r="D178" s="27"/>
      <c r="E178" s="27"/>
      <c r="F178" s="27"/>
      <c r="G178" s="27"/>
    </row>
    <row r="179" spans="1:7" ht="12.75">
      <c r="A179" s="27"/>
      <c r="B179" s="27"/>
      <c r="C179" s="27"/>
      <c r="D179" s="27"/>
      <c r="E179" s="27"/>
      <c r="F179" s="27"/>
      <c r="G179" s="27"/>
    </row>
    <row r="180" spans="1:7" ht="12.75">
      <c r="A180" s="27"/>
      <c r="B180" s="27"/>
      <c r="C180" s="27"/>
      <c r="D180" s="27"/>
      <c r="E180" s="27"/>
      <c r="F180" s="27"/>
      <c r="G180" s="27"/>
    </row>
    <row r="181" spans="1:7" ht="12.75">
      <c r="A181" s="27"/>
      <c r="B181" s="27"/>
      <c r="C181" s="27"/>
      <c r="D181" s="27"/>
      <c r="E181" s="27"/>
      <c r="F181" s="27"/>
      <c r="G181" s="27"/>
    </row>
    <row r="182" spans="1:7" ht="12.75">
      <c r="A182" s="27"/>
      <c r="B182" s="27"/>
      <c r="C182" s="27"/>
      <c r="D182" s="27"/>
      <c r="E182" s="27"/>
      <c r="F182" s="27"/>
      <c r="G182" s="27"/>
    </row>
    <row r="183" spans="1:7" ht="12.75">
      <c r="A183" s="27"/>
      <c r="B183" s="27"/>
      <c r="C183" s="27"/>
      <c r="D183" s="27"/>
      <c r="E183" s="27"/>
      <c r="F183" s="27"/>
      <c r="G183" s="27"/>
    </row>
    <row r="184" spans="1:7" ht="12.75">
      <c r="A184" s="27"/>
      <c r="B184" s="27"/>
      <c r="C184" s="27"/>
      <c r="D184" s="27"/>
      <c r="E184" s="27"/>
      <c r="F184" s="27"/>
      <c r="G184" s="27"/>
    </row>
    <row r="185" spans="1:7" ht="12.75">
      <c r="A185" s="27"/>
      <c r="B185" s="27"/>
      <c r="C185" s="27"/>
      <c r="D185" s="27"/>
      <c r="E185" s="27"/>
      <c r="F185" s="27"/>
      <c r="G185" s="27"/>
    </row>
    <row r="186" spans="1:7" ht="12.75">
      <c r="A186" s="27"/>
      <c r="B186" s="27"/>
      <c r="C186" s="27"/>
      <c r="D186" s="27"/>
      <c r="E186" s="27"/>
      <c r="F186" s="27"/>
      <c r="G186" s="27"/>
    </row>
    <row r="187" spans="1:7" ht="12.75">
      <c r="A187" s="27"/>
      <c r="B187" s="27"/>
      <c r="C187" s="27"/>
      <c r="D187" s="27"/>
      <c r="E187" s="27"/>
      <c r="F187" s="27"/>
      <c r="G187" s="27"/>
    </row>
    <row r="188" spans="1:7" ht="12.75">
      <c r="A188" s="27"/>
      <c r="B188" s="27"/>
      <c r="C188" s="27"/>
      <c r="D188" s="27"/>
      <c r="E188" s="27"/>
      <c r="F188" s="27"/>
      <c r="G188" s="27"/>
    </row>
    <row r="189" spans="1:7" ht="12.75">
      <c r="A189" s="27"/>
      <c r="B189" s="27"/>
      <c r="C189" s="27"/>
      <c r="D189" s="27"/>
      <c r="E189" s="27"/>
      <c r="F189" s="27"/>
      <c r="G189" s="27"/>
    </row>
    <row r="190" spans="1:7" ht="12.75">
      <c r="A190" s="27"/>
      <c r="B190" s="27"/>
      <c r="C190" s="27"/>
      <c r="D190" s="27"/>
      <c r="E190" s="27"/>
      <c r="F190" s="27"/>
      <c r="G190" s="27"/>
    </row>
    <row r="191" spans="1:7" ht="12.75">
      <c r="A191" s="27"/>
      <c r="B191" s="27"/>
      <c r="C191" s="27"/>
      <c r="D191" s="27"/>
      <c r="E191" s="27"/>
      <c r="F191" s="27"/>
      <c r="G191" s="27"/>
    </row>
    <row r="192" spans="1:7" ht="12.75">
      <c r="A192" s="27"/>
      <c r="B192" s="27"/>
      <c r="C192" s="27"/>
      <c r="D192" s="27"/>
      <c r="E192" s="27"/>
      <c r="F192" s="27"/>
      <c r="G192" s="27"/>
    </row>
    <row r="193" spans="1:7" ht="12.75">
      <c r="A193" s="27"/>
      <c r="B193" s="27"/>
      <c r="C193" s="27"/>
      <c r="D193" s="27"/>
      <c r="E193" s="27"/>
      <c r="F193" s="27"/>
      <c r="G193" s="27"/>
    </row>
    <row r="194" spans="1:7" ht="12.75">
      <c r="A194" s="27"/>
      <c r="B194" s="27"/>
      <c r="C194" s="27"/>
      <c r="D194" s="27"/>
      <c r="E194" s="27"/>
      <c r="F194" s="27"/>
      <c r="G194" s="27"/>
    </row>
    <row r="195" spans="1:7" ht="12.75">
      <c r="A195" s="27"/>
      <c r="B195" s="27"/>
      <c r="C195" s="27"/>
      <c r="D195" s="27"/>
      <c r="E195" s="27"/>
      <c r="F195" s="27"/>
      <c r="G195" s="27"/>
    </row>
    <row r="196" spans="1:7" ht="12.75">
      <c r="A196" s="27"/>
      <c r="B196" s="27"/>
      <c r="C196" s="27"/>
      <c r="D196" s="27"/>
      <c r="E196" s="27"/>
      <c r="F196" s="27"/>
      <c r="G196" s="27"/>
    </row>
    <row r="197" spans="1:7" ht="12.75">
      <c r="A197" s="27"/>
      <c r="B197" s="27"/>
      <c r="C197" s="27"/>
      <c r="D197" s="27"/>
      <c r="E197" s="27"/>
      <c r="F197" s="27"/>
      <c r="G197" s="27"/>
    </row>
    <row r="198" spans="1:7" ht="12.75">
      <c r="A198" s="27"/>
      <c r="B198" s="27"/>
      <c r="C198" s="27"/>
      <c r="D198" s="27"/>
      <c r="E198" s="27"/>
      <c r="F198" s="27"/>
      <c r="G198" s="27"/>
    </row>
    <row r="199" spans="1:7" ht="12.75">
      <c r="A199" s="27"/>
      <c r="B199" s="27"/>
      <c r="C199" s="27"/>
      <c r="D199" s="27"/>
      <c r="E199" s="27"/>
      <c r="F199" s="27"/>
      <c r="G199" s="27"/>
    </row>
    <row r="200" spans="1:7" ht="12.75">
      <c r="A200" s="27"/>
      <c r="B200" s="27"/>
      <c r="C200" s="27"/>
      <c r="D200" s="27"/>
      <c r="E200" s="27"/>
      <c r="F200" s="27"/>
      <c r="G200" s="27"/>
    </row>
    <row r="201" spans="1:7" ht="12.75">
      <c r="A201" s="27"/>
      <c r="B201" s="27"/>
      <c r="C201" s="27"/>
      <c r="D201" s="27"/>
      <c r="E201" s="27"/>
      <c r="F201" s="27"/>
      <c r="G201" s="27"/>
    </row>
    <row r="202" spans="1:7" ht="12.75">
      <c r="A202" s="27"/>
      <c r="B202" s="27"/>
      <c r="C202" s="27"/>
      <c r="D202" s="27"/>
      <c r="E202" s="27"/>
      <c r="F202" s="27"/>
      <c r="G202" s="27"/>
    </row>
    <row r="203" spans="1:7" ht="12.75">
      <c r="A203" s="27"/>
      <c r="B203" s="27"/>
      <c r="C203" s="27"/>
      <c r="D203" s="27"/>
      <c r="E203" s="27"/>
      <c r="F203" s="27"/>
      <c r="G203" s="27"/>
    </row>
    <row r="204" spans="1:7" ht="12.75">
      <c r="A204" s="27"/>
      <c r="B204" s="27"/>
      <c r="C204" s="27"/>
      <c r="D204" s="27"/>
      <c r="E204" s="27"/>
      <c r="F204" s="27"/>
      <c r="G204" s="27"/>
    </row>
    <row r="205" spans="1:7" ht="12.75">
      <c r="A205" s="27"/>
      <c r="B205" s="27"/>
      <c r="C205" s="27"/>
      <c r="D205" s="27"/>
      <c r="E205" s="27"/>
      <c r="F205" s="27"/>
      <c r="G205" s="27"/>
    </row>
    <row r="206" spans="1:7" ht="12.75">
      <c r="A206" s="27"/>
      <c r="B206" s="27"/>
      <c r="C206" s="27"/>
      <c r="D206" s="27"/>
      <c r="E206" s="27"/>
      <c r="F206" s="27"/>
      <c r="G206" s="27"/>
    </row>
    <row r="207" spans="1:7" ht="12.75">
      <c r="A207" s="27"/>
      <c r="B207" s="27"/>
      <c r="C207" s="27"/>
      <c r="D207" s="27"/>
      <c r="E207" s="27"/>
      <c r="F207" s="27"/>
      <c r="G207" s="27"/>
    </row>
    <row r="208" spans="1:7" ht="12.75">
      <c r="A208" s="27"/>
      <c r="B208" s="27"/>
      <c r="C208" s="27"/>
      <c r="D208" s="27"/>
      <c r="E208" s="27"/>
      <c r="F208" s="27"/>
      <c r="G208" s="27"/>
    </row>
    <row r="209" spans="1:7" ht="12.75">
      <c r="A209" s="27"/>
      <c r="B209" s="27"/>
      <c r="C209" s="27"/>
      <c r="D209" s="27"/>
      <c r="E209" s="27"/>
      <c r="F209" s="27"/>
      <c r="G209" s="27"/>
    </row>
    <row r="210" spans="1:7" ht="12.75">
      <c r="A210" s="27"/>
      <c r="B210" s="27"/>
      <c r="C210" s="27"/>
      <c r="D210" s="27"/>
      <c r="E210" s="27"/>
      <c r="F210" s="27"/>
      <c r="G210" s="27"/>
    </row>
    <row r="211" spans="1:7" ht="12.75">
      <c r="A211" s="27"/>
      <c r="B211" s="27"/>
      <c r="C211" s="27"/>
      <c r="D211" s="27"/>
      <c r="E211" s="27"/>
      <c r="F211" s="27"/>
      <c r="G211" s="27"/>
    </row>
    <row r="212" spans="1:7" ht="12.75">
      <c r="A212" s="27"/>
      <c r="B212" s="27"/>
      <c r="C212" s="27"/>
      <c r="D212" s="27"/>
      <c r="E212" s="27"/>
      <c r="F212" s="27"/>
      <c r="G212" s="27"/>
    </row>
    <row r="213" spans="1:7" ht="12.75">
      <c r="A213" s="27"/>
      <c r="B213" s="27"/>
      <c r="C213" s="27"/>
      <c r="D213" s="27"/>
      <c r="E213" s="27"/>
      <c r="F213" s="27"/>
      <c r="G213" s="27"/>
    </row>
    <row r="214" spans="1:7" ht="12.75">
      <c r="A214" s="27"/>
      <c r="B214" s="27"/>
      <c r="C214" s="27"/>
      <c r="D214" s="27"/>
      <c r="E214" s="27"/>
      <c r="F214" s="27"/>
      <c r="G214" s="27"/>
    </row>
    <row r="215" spans="1:7" ht="12.75">
      <c r="A215" s="27"/>
      <c r="B215" s="27"/>
      <c r="C215" s="27"/>
      <c r="D215" s="27"/>
      <c r="E215" s="27"/>
      <c r="F215" s="27"/>
      <c r="G215" s="27"/>
    </row>
    <row r="216" spans="1:7" ht="12.75">
      <c r="A216" s="27"/>
      <c r="B216" s="27"/>
      <c r="C216" s="27"/>
      <c r="D216" s="27"/>
      <c r="E216" s="27"/>
      <c r="F216" s="27"/>
      <c r="G216" s="27"/>
    </row>
    <row r="217" spans="1:7" ht="12.75">
      <c r="A217" s="27"/>
      <c r="B217" s="27"/>
      <c r="C217" s="27"/>
      <c r="D217" s="27"/>
      <c r="E217" s="27"/>
      <c r="F217" s="27"/>
      <c r="G217" s="27"/>
    </row>
    <row r="218" spans="1:7" ht="12.75">
      <c r="A218" s="27"/>
      <c r="B218" s="27"/>
      <c r="C218" s="27"/>
      <c r="D218" s="27"/>
      <c r="E218" s="27"/>
      <c r="F218" s="27"/>
      <c r="G218" s="27"/>
    </row>
    <row r="219" spans="1:7" ht="12.75">
      <c r="A219" s="27"/>
      <c r="B219" s="27"/>
      <c r="C219" s="27"/>
      <c r="D219" s="27"/>
      <c r="E219" s="27"/>
      <c r="F219" s="27"/>
      <c r="G219" s="27"/>
    </row>
    <row r="220" spans="1:7" ht="12.75">
      <c r="A220" s="27"/>
      <c r="B220" s="27"/>
      <c r="C220" s="27"/>
      <c r="D220" s="27"/>
      <c r="E220" s="27"/>
      <c r="F220" s="27"/>
      <c r="G220" s="27"/>
    </row>
    <row r="221" spans="1:7" ht="12.75">
      <c r="A221" s="27"/>
      <c r="B221" s="27"/>
      <c r="C221" s="27"/>
      <c r="D221" s="27"/>
      <c r="E221" s="27"/>
      <c r="F221" s="27"/>
      <c r="G221" s="27"/>
    </row>
    <row r="222" spans="1:7" ht="12.75">
      <c r="A222" s="27"/>
      <c r="B222" s="27"/>
      <c r="C222" s="27"/>
      <c r="D222" s="27"/>
      <c r="E222" s="27"/>
      <c r="F222" s="27"/>
      <c r="G222" s="27"/>
    </row>
    <row r="223" spans="1:7" ht="12.75">
      <c r="A223" s="27"/>
      <c r="B223" s="27"/>
      <c r="C223" s="27"/>
      <c r="D223" s="27"/>
      <c r="E223" s="27"/>
      <c r="F223" s="27"/>
      <c r="G223" s="27"/>
    </row>
    <row r="224" spans="1:7" ht="12.75">
      <c r="A224" s="27"/>
      <c r="B224" s="27"/>
      <c r="C224" s="27"/>
      <c r="D224" s="27"/>
      <c r="E224" s="27"/>
      <c r="F224" s="27"/>
      <c r="G224" s="27"/>
    </row>
    <row r="225" spans="1:7" ht="12.75">
      <c r="A225" s="27"/>
      <c r="B225" s="27"/>
      <c r="C225" s="27"/>
      <c r="D225" s="27"/>
      <c r="E225" s="27"/>
      <c r="F225" s="27"/>
      <c r="G225" s="27"/>
    </row>
    <row r="226" spans="1:7" ht="12.75">
      <c r="A226" s="27"/>
      <c r="B226" s="27"/>
      <c r="C226" s="27"/>
      <c r="D226" s="27"/>
      <c r="E226" s="27"/>
      <c r="F226" s="27"/>
      <c r="G226" s="27"/>
    </row>
    <row r="227" spans="1:7" ht="12.75">
      <c r="A227" s="27"/>
      <c r="B227" s="27"/>
      <c r="C227" s="27"/>
      <c r="D227" s="27"/>
      <c r="E227" s="27"/>
      <c r="F227" s="27"/>
      <c r="G227" s="27"/>
    </row>
    <row r="228" spans="1:7" ht="12.75">
      <c r="A228" s="27"/>
      <c r="B228" s="27"/>
      <c r="C228" s="27"/>
      <c r="D228" s="27"/>
      <c r="E228" s="27"/>
      <c r="F228" s="27"/>
      <c r="G228" s="27"/>
    </row>
    <row r="229" spans="1:7" ht="12.75">
      <c r="A229" s="27"/>
      <c r="B229" s="27"/>
      <c r="C229" s="27"/>
      <c r="D229" s="27"/>
      <c r="E229" s="27"/>
      <c r="F229" s="27"/>
      <c r="G229" s="27"/>
    </row>
    <row r="230" spans="1:7" ht="12.75">
      <c r="A230" s="27"/>
      <c r="B230" s="27"/>
      <c r="C230" s="27"/>
      <c r="D230" s="27"/>
      <c r="E230" s="27"/>
      <c r="F230" s="27"/>
      <c r="G230" s="27"/>
    </row>
    <row r="231" spans="1:7" ht="12.75">
      <c r="A231" s="27"/>
      <c r="B231" s="27"/>
      <c r="C231" s="27"/>
      <c r="D231" s="27"/>
      <c r="E231" s="27"/>
      <c r="F231" s="27"/>
      <c r="G231" s="27"/>
    </row>
    <row r="232" spans="1:7" ht="12.75">
      <c r="A232" s="27"/>
      <c r="B232" s="27"/>
      <c r="C232" s="27"/>
      <c r="D232" s="27"/>
      <c r="E232" s="27"/>
      <c r="F232" s="27"/>
      <c r="G232" s="27"/>
    </row>
    <row r="233" spans="1:7" ht="12.75">
      <c r="A233" s="27"/>
      <c r="B233" s="27"/>
      <c r="C233" s="27"/>
      <c r="D233" s="27"/>
      <c r="E233" s="27"/>
      <c r="F233" s="27"/>
      <c r="G233" s="27"/>
    </row>
    <row r="234" spans="1:7" ht="12.75">
      <c r="A234" s="27"/>
      <c r="B234" s="27"/>
      <c r="C234" s="27"/>
      <c r="D234" s="27"/>
      <c r="E234" s="27"/>
      <c r="F234" s="27"/>
      <c r="G234" s="27"/>
    </row>
    <row r="235" spans="1:7" ht="12.75">
      <c r="A235" s="27"/>
      <c r="B235" s="27"/>
      <c r="C235" s="27"/>
      <c r="D235" s="27"/>
      <c r="E235" s="27"/>
      <c r="F235" s="27"/>
      <c r="G235" s="27"/>
    </row>
    <row r="236" spans="1:7" ht="12.75">
      <c r="A236" s="27"/>
      <c r="B236" s="27"/>
      <c r="C236" s="27"/>
      <c r="D236" s="27"/>
      <c r="E236" s="27"/>
      <c r="F236" s="27"/>
      <c r="G236" s="27"/>
    </row>
    <row r="237" spans="1:7" ht="12.75">
      <c r="A237" s="27"/>
      <c r="B237" s="27"/>
      <c r="C237" s="27"/>
      <c r="D237" s="27"/>
      <c r="E237" s="27"/>
      <c r="F237" s="27"/>
      <c r="G237" s="27"/>
    </row>
    <row r="238" spans="1:7" ht="12.75">
      <c r="A238" s="27"/>
      <c r="B238" s="27"/>
      <c r="C238" s="27"/>
      <c r="D238" s="27"/>
      <c r="E238" s="27"/>
      <c r="F238" s="27"/>
      <c r="G238" s="27"/>
    </row>
    <row r="239" spans="1:7" ht="12.75">
      <c r="A239" s="27"/>
      <c r="B239" s="27"/>
      <c r="C239" s="27"/>
      <c r="D239" s="27"/>
      <c r="E239" s="27"/>
      <c r="F239" s="27"/>
      <c r="G239" s="27"/>
    </row>
    <row r="240" spans="1:7" ht="12.75">
      <c r="A240" s="27"/>
      <c r="B240" s="27"/>
      <c r="C240" s="27"/>
      <c r="D240" s="27"/>
      <c r="E240" s="27"/>
      <c r="F240" s="27"/>
      <c r="G240" s="27"/>
    </row>
    <row r="241" spans="1:7" ht="12.75">
      <c r="A241" s="27"/>
      <c r="B241" s="27"/>
      <c r="C241" s="27"/>
      <c r="D241" s="27"/>
      <c r="E241" s="27"/>
      <c r="F241" s="27"/>
      <c r="G241" s="27"/>
    </row>
    <row r="242" spans="1:7" ht="12.75">
      <c r="A242" s="27"/>
      <c r="B242" s="27"/>
      <c r="C242" s="27"/>
      <c r="D242" s="27"/>
      <c r="E242" s="27"/>
      <c r="F242" s="27"/>
      <c r="G242" s="27"/>
    </row>
    <row r="243" spans="1:7" ht="12.75">
      <c r="A243" s="27"/>
      <c r="B243" s="27"/>
      <c r="C243" s="27"/>
      <c r="D243" s="27"/>
      <c r="E243" s="27"/>
      <c r="F243" s="27"/>
      <c r="G243" s="27"/>
    </row>
    <row r="244" spans="1:7" ht="12.75">
      <c r="A244" s="27"/>
      <c r="B244" s="27"/>
      <c r="C244" s="27"/>
      <c r="D244" s="27"/>
      <c r="E244" s="27"/>
      <c r="F244" s="27"/>
      <c r="G244" s="27"/>
    </row>
    <row r="245" spans="1:7" ht="12.75">
      <c r="A245" s="27"/>
      <c r="B245" s="27"/>
      <c r="C245" s="27"/>
      <c r="D245" s="27"/>
      <c r="E245" s="27"/>
      <c r="F245" s="27"/>
      <c r="G245" s="27"/>
    </row>
    <row r="246" spans="1:7" ht="12.75">
      <c r="A246" s="27"/>
      <c r="B246" s="27"/>
      <c r="C246" s="27"/>
      <c r="D246" s="27"/>
      <c r="E246" s="27"/>
      <c r="F246" s="27"/>
      <c r="G246" s="27"/>
    </row>
    <row r="247" spans="1:7" ht="12.75">
      <c r="A247" s="27"/>
      <c r="B247" s="27"/>
      <c r="C247" s="27"/>
      <c r="D247" s="27"/>
      <c r="E247" s="27"/>
      <c r="F247" s="27"/>
      <c r="G247" s="27"/>
    </row>
    <row r="248" spans="1:7" ht="12.75">
      <c r="A248" s="27"/>
      <c r="B248" s="27"/>
      <c r="C248" s="27"/>
      <c r="D248" s="27"/>
      <c r="E248" s="27"/>
      <c r="F248" s="27"/>
      <c r="G248" s="27"/>
    </row>
  </sheetData>
  <mergeCells count="4">
    <mergeCell ref="A47:D47"/>
    <mergeCell ref="F1:G1"/>
    <mergeCell ref="A3:G3"/>
    <mergeCell ref="A2:G2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2.75"/>
  <cols>
    <col min="1" max="1" width="5.375" style="29" bestFit="1" customWidth="1"/>
    <col min="2" max="2" width="7.75390625" style="30" bestFit="1" customWidth="1"/>
    <col min="3" max="3" width="5.00390625" style="38" bestFit="1" customWidth="1"/>
    <col min="4" max="4" width="43.625" style="29" customWidth="1"/>
    <col min="5" max="6" width="12.25390625" style="31" bestFit="1" customWidth="1"/>
    <col min="7" max="7" width="8.25390625" style="29" bestFit="1" customWidth="1"/>
    <col min="8" max="16384" width="7.875" style="29" customWidth="1"/>
  </cols>
  <sheetData>
    <row r="1" spans="5:7" ht="37.5" customHeight="1">
      <c r="E1" s="79"/>
      <c r="F1" s="191" t="s">
        <v>307</v>
      </c>
      <c r="G1" s="191"/>
    </row>
    <row r="2" spans="1:7" s="38" customFormat="1" ht="20.25">
      <c r="A2" s="187" t="s">
        <v>206</v>
      </c>
      <c r="B2" s="187"/>
      <c r="C2" s="187"/>
      <c r="D2" s="187"/>
      <c r="E2" s="187"/>
      <c r="F2" s="187"/>
      <c r="G2" s="187"/>
    </row>
    <row r="3" spans="1:7" s="38" customFormat="1" ht="18">
      <c r="A3" s="190" t="s">
        <v>303</v>
      </c>
      <c r="B3" s="190"/>
      <c r="C3" s="190"/>
      <c r="D3" s="190"/>
      <c r="E3" s="190"/>
      <c r="F3" s="190"/>
      <c r="G3" s="190"/>
    </row>
    <row r="4" spans="1:6" s="38" customFormat="1" ht="21" thickBot="1">
      <c r="A4" s="163"/>
      <c r="B4" s="163"/>
      <c r="C4" s="163"/>
      <c r="D4" s="163"/>
      <c r="E4" s="163"/>
      <c r="F4" s="30"/>
    </row>
    <row r="5" spans="1:7" s="45" customFormat="1" ht="31.5" thickBot="1" thickTop="1">
      <c r="A5" s="106" t="s">
        <v>0</v>
      </c>
      <c r="B5" s="107" t="s">
        <v>1</v>
      </c>
      <c r="C5" s="108" t="s">
        <v>2</v>
      </c>
      <c r="D5" s="108" t="s">
        <v>3</v>
      </c>
      <c r="E5" s="132" t="s">
        <v>289</v>
      </c>
      <c r="F5" s="132" t="s">
        <v>288</v>
      </c>
      <c r="G5" s="88" t="s">
        <v>302</v>
      </c>
    </row>
    <row r="6" spans="1:7" s="81" customFormat="1" ht="13.5" thickTop="1">
      <c r="A6" s="11" t="s">
        <v>99</v>
      </c>
      <c r="B6" s="5"/>
      <c r="C6" s="5"/>
      <c r="D6" s="5" t="s">
        <v>16</v>
      </c>
      <c r="E6" s="153">
        <f>SUM(E8)</f>
        <v>105200</v>
      </c>
      <c r="F6" s="153">
        <f>SUM(F8)</f>
        <v>56400</v>
      </c>
      <c r="G6" s="205">
        <f>SUM(F6/E6)</f>
        <v>0.5361216730038023</v>
      </c>
    </row>
    <row r="7" spans="1:7" s="81" customFormat="1" ht="12.75">
      <c r="A7" s="25"/>
      <c r="B7" s="21"/>
      <c r="C7" s="21"/>
      <c r="D7" s="26"/>
      <c r="E7" s="154"/>
      <c r="F7" s="154"/>
      <c r="G7" s="206"/>
    </row>
    <row r="8" spans="1:7" s="81" customFormat="1" ht="12.75">
      <c r="A8" s="23"/>
      <c r="B8" s="9" t="s">
        <v>100</v>
      </c>
      <c r="C8" s="9"/>
      <c r="D8" s="24" t="s">
        <v>43</v>
      </c>
      <c r="E8" s="155">
        <f>SUM(E9:E14)</f>
        <v>105200</v>
      </c>
      <c r="F8" s="155">
        <f>SUM(F9:F14)</f>
        <v>56400</v>
      </c>
      <c r="G8" s="207">
        <f aca="true" t="shared" si="0" ref="G8:G65">SUM(F8/E8)</f>
        <v>0.5361216730038023</v>
      </c>
    </row>
    <row r="9" spans="1:7" s="81" customFormat="1" ht="12.75">
      <c r="A9" s="25"/>
      <c r="B9" s="21"/>
      <c r="C9" s="21" t="s">
        <v>80</v>
      </c>
      <c r="D9" s="26" t="s">
        <v>5</v>
      </c>
      <c r="E9" s="154">
        <v>76500</v>
      </c>
      <c r="F9" s="154">
        <v>38950</v>
      </c>
      <c r="G9" s="206">
        <f t="shared" si="0"/>
        <v>0.5091503267973856</v>
      </c>
    </row>
    <row r="10" spans="1:7" s="81" customFormat="1" ht="12.75">
      <c r="A10" s="25"/>
      <c r="B10" s="21"/>
      <c r="C10" s="21" t="s">
        <v>81</v>
      </c>
      <c r="D10" s="26" t="s">
        <v>6</v>
      </c>
      <c r="E10" s="154">
        <v>6200</v>
      </c>
      <c r="F10" s="154">
        <v>6200</v>
      </c>
      <c r="G10" s="206">
        <f t="shared" si="0"/>
        <v>1</v>
      </c>
    </row>
    <row r="11" spans="1:7" s="81" customFormat="1" ht="12.75">
      <c r="A11" s="25"/>
      <c r="B11" s="21"/>
      <c r="C11" s="21" t="s">
        <v>86</v>
      </c>
      <c r="D11" s="26" t="s">
        <v>10</v>
      </c>
      <c r="E11" s="154">
        <v>13000</v>
      </c>
      <c r="F11" s="154">
        <v>6500</v>
      </c>
      <c r="G11" s="206">
        <f t="shared" si="0"/>
        <v>0.5</v>
      </c>
    </row>
    <row r="12" spans="1:7" s="81" customFormat="1" ht="12.75">
      <c r="A12" s="25"/>
      <c r="B12" s="21"/>
      <c r="C12" s="21" t="s">
        <v>87</v>
      </c>
      <c r="D12" s="26" t="s">
        <v>9</v>
      </c>
      <c r="E12" s="154">
        <v>1500</v>
      </c>
      <c r="F12" s="154">
        <v>750</v>
      </c>
      <c r="G12" s="206">
        <f t="shared" si="0"/>
        <v>0.5</v>
      </c>
    </row>
    <row r="13" spans="1:7" s="81" customFormat="1" ht="12.75">
      <c r="A13" s="25"/>
      <c r="B13" s="21"/>
      <c r="C13" s="21" t="s">
        <v>84</v>
      </c>
      <c r="D13" s="26" t="s">
        <v>33</v>
      </c>
      <c r="E13" s="154">
        <v>4000</v>
      </c>
      <c r="F13" s="154">
        <v>2000</v>
      </c>
      <c r="G13" s="206">
        <f t="shared" si="0"/>
        <v>0.5</v>
      </c>
    </row>
    <row r="14" spans="1:7" s="81" customFormat="1" ht="12.75">
      <c r="A14" s="25"/>
      <c r="B14" s="21"/>
      <c r="C14" s="109">
        <v>4300</v>
      </c>
      <c r="D14" s="110" t="s">
        <v>36</v>
      </c>
      <c r="E14" s="154">
        <v>4000</v>
      </c>
      <c r="F14" s="154">
        <v>2000</v>
      </c>
      <c r="G14" s="206">
        <f t="shared" si="0"/>
        <v>0.5</v>
      </c>
    </row>
    <row r="15" spans="1:7" s="81" customFormat="1" ht="12.75">
      <c r="A15" s="25"/>
      <c r="B15" s="21"/>
      <c r="C15" s="21"/>
      <c r="D15" s="26"/>
      <c r="E15" s="154"/>
      <c r="F15" s="154"/>
      <c r="G15" s="206"/>
    </row>
    <row r="16" spans="1:7" s="81" customFormat="1" ht="38.25">
      <c r="A16" s="11" t="s">
        <v>108</v>
      </c>
      <c r="B16" s="5"/>
      <c r="C16" s="5"/>
      <c r="D16" s="5" t="s">
        <v>109</v>
      </c>
      <c r="E16" s="153">
        <f>SUM(E18,E22)</f>
        <v>17366</v>
      </c>
      <c r="F16" s="153">
        <f>SUM(F18,F22)</f>
        <v>16045</v>
      </c>
      <c r="G16" s="205">
        <f t="shared" si="0"/>
        <v>0.923931820799263</v>
      </c>
    </row>
    <row r="17" spans="1:7" s="81" customFormat="1" ht="12.75">
      <c r="A17" s="25"/>
      <c r="B17" s="21"/>
      <c r="C17" s="21"/>
      <c r="D17" s="26"/>
      <c r="E17" s="154"/>
      <c r="F17" s="154"/>
      <c r="G17" s="206"/>
    </row>
    <row r="18" spans="1:7" s="81" customFormat="1" ht="25.5">
      <c r="A18" s="23"/>
      <c r="B18" s="9" t="s">
        <v>110</v>
      </c>
      <c r="C18" s="9"/>
      <c r="D18" s="24" t="s">
        <v>47</v>
      </c>
      <c r="E18" s="155">
        <f>SUM(E19:E20)</f>
        <v>2411</v>
      </c>
      <c r="F18" s="155">
        <f>SUM(F19:F20)</f>
        <v>1205</v>
      </c>
      <c r="G18" s="207">
        <f t="shared" si="0"/>
        <v>0.4997926171712982</v>
      </c>
    </row>
    <row r="19" spans="1:7" s="81" customFormat="1" ht="12.75">
      <c r="A19" s="25"/>
      <c r="B19" s="21"/>
      <c r="C19" s="21" t="s">
        <v>84</v>
      </c>
      <c r="D19" s="26" t="s">
        <v>33</v>
      </c>
      <c r="E19" s="156">
        <v>911</v>
      </c>
      <c r="F19" s="156">
        <v>456</v>
      </c>
      <c r="G19" s="208">
        <f t="shared" si="0"/>
        <v>0.5005488474204172</v>
      </c>
    </row>
    <row r="20" spans="1:7" s="81" customFormat="1" ht="12.75">
      <c r="A20" s="25"/>
      <c r="B20" s="21"/>
      <c r="C20" s="109">
        <v>4300</v>
      </c>
      <c r="D20" s="110" t="s">
        <v>36</v>
      </c>
      <c r="E20" s="156">
        <v>1500</v>
      </c>
      <c r="F20" s="156">
        <v>749</v>
      </c>
      <c r="G20" s="208">
        <f t="shared" si="0"/>
        <v>0.49933333333333335</v>
      </c>
    </row>
    <row r="21" spans="1:7" s="81" customFormat="1" ht="12.75">
      <c r="A21" s="25"/>
      <c r="B21" s="21"/>
      <c r="C21" s="109"/>
      <c r="D21" s="110"/>
      <c r="E21" s="156"/>
      <c r="F21" s="156"/>
      <c r="G21" s="208"/>
    </row>
    <row r="22" spans="1:7" s="81" customFormat="1" ht="12.75">
      <c r="A22" s="25"/>
      <c r="B22" s="8">
        <v>75113</v>
      </c>
      <c r="C22" s="9"/>
      <c r="D22" s="22" t="s">
        <v>278</v>
      </c>
      <c r="E22" s="135">
        <f>SUM(E23:E25)</f>
        <v>14955</v>
      </c>
      <c r="F22" s="135">
        <f>SUM(F23:F25)</f>
        <v>14840</v>
      </c>
      <c r="G22" s="166">
        <f t="shared" si="0"/>
        <v>0.9923102641257104</v>
      </c>
    </row>
    <row r="23" spans="1:7" s="81" customFormat="1" ht="12.75">
      <c r="A23" s="25"/>
      <c r="B23" s="55"/>
      <c r="C23" s="74" t="s">
        <v>95</v>
      </c>
      <c r="D23" s="56" t="s">
        <v>96</v>
      </c>
      <c r="E23" s="145">
        <v>9240</v>
      </c>
      <c r="F23" s="145">
        <v>9125</v>
      </c>
      <c r="G23" s="170">
        <f t="shared" si="0"/>
        <v>0.9875541125541125</v>
      </c>
    </row>
    <row r="24" spans="1:7" s="81" customFormat="1" ht="12.75">
      <c r="A24" s="25"/>
      <c r="B24" s="55"/>
      <c r="C24" s="74" t="s">
        <v>84</v>
      </c>
      <c r="D24" s="56" t="s">
        <v>33</v>
      </c>
      <c r="E24" s="145">
        <v>4807</v>
      </c>
      <c r="F24" s="145">
        <v>4807</v>
      </c>
      <c r="G24" s="170">
        <f t="shared" si="0"/>
        <v>1</v>
      </c>
    </row>
    <row r="25" spans="1:7" s="81" customFormat="1" ht="12.75">
      <c r="A25" s="25"/>
      <c r="B25" s="55"/>
      <c r="C25" s="76">
        <v>4300</v>
      </c>
      <c r="D25" s="60" t="s">
        <v>36</v>
      </c>
      <c r="E25" s="145">
        <v>908</v>
      </c>
      <c r="F25" s="145">
        <v>908</v>
      </c>
      <c r="G25" s="170">
        <f t="shared" si="0"/>
        <v>1</v>
      </c>
    </row>
    <row r="26" spans="1:7" s="81" customFormat="1" ht="12.75">
      <c r="A26" s="25"/>
      <c r="B26" s="21"/>
      <c r="C26" s="109"/>
      <c r="D26" s="110"/>
      <c r="E26" s="156"/>
      <c r="F26" s="156"/>
      <c r="G26" s="208"/>
    </row>
    <row r="27" spans="1:7" s="81" customFormat="1" ht="12.75">
      <c r="A27" s="11" t="s">
        <v>268</v>
      </c>
      <c r="B27" s="5"/>
      <c r="C27" s="5"/>
      <c r="D27" s="5" t="s">
        <v>214</v>
      </c>
      <c r="E27" s="140">
        <f>SUM(E29,E41,E44,E48,E51)</f>
        <v>2138058</v>
      </c>
      <c r="F27" s="140">
        <f>SUM(F29,F41,F44,F48,F51)</f>
        <v>1099178</v>
      </c>
      <c r="G27" s="194">
        <f t="shared" si="0"/>
        <v>0.5141011141886703</v>
      </c>
    </row>
    <row r="28" spans="1:7" s="81" customFormat="1" ht="12.75">
      <c r="A28" s="130"/>
      <c r="B28" s="9"/>
      <c r="C28" s="9"/>
      <c r="D28" s="9"/>
      <c r="E28" s="142"/>
      <c r="F28" s="142"/>
      <c r="G28" s="196"/>
    </row>
    <row r="29" spans="1:7" s="81" customFormat="1" ht="38.25">
      <c r="A29" s="130"/>
      <c r="B29" s="8">
        <v>85212</v>
      </c>
      <c r="C29" s="9"/>
      <c r="D29" s="20" t="s">
        <v>276</v>
      </c>
      <c r="E29" s="137">
        <f>SUM(E30:E39)</f>
        <v>1172835</v>
      </c>
      <c r="F29" s="137">
        <f>SUM(F30:F39)</f>
        <v>566194</v>
      </c>
      <c r="G29" s="168">
        <f t="shared" si="0"/>
        <v>0.4827567390127341</v>
      </c>
    </row>
    <row r="30" spans="1:7" s="81" customFormat="1" ht="12.75">
      <c r="A30" s="130"/>
      <c r="B30" s="8"/>
      <c r="C30" s="74" t="s">
        <v>121</v>
      </c>
      <c r="D30" s="56" t="s">
        <v>277</v>
      </c>
      <c r="E30" s="134">
        <v>1059440</v>
      </c>
      <c r="F30" s="134">
        <v>556350</v>
      </c>
      <c r="G30" s="165">
        <f t="shared" si="0"/>
        <v>0.5251359208638526</v>
      </c>
    </row>
    <row r="31" spans="1:7" s="81" customFormat="1" ht="12.75">
      <c r="A31" s="130"/>
      <c r="B31" s="8"/>
      <c r="C31" s="74" t="s">
        <v>80</v>
      </c>
      <c r="D31" s="56" t="s">
        <v>5</v>
      </c>
      <c r="E31" s="134">
        <v>11000</v>
      </c>
      <c r="F31" s="134">
        <v>3650</v>
      </c>
      <c r="G31" s="165">
        <f t="shared" si="0"/>
        <v>0.33181818181818185</v>
      </c>
    </row>
    <row r="32" spans="1:7" s="81" customFormat="1" ht="12.75">
      <c r="A32" s="130"/>
      <c r="B32" s="8"/>
      <c r="C32" s="74" t="s">
        <v>86</v>
      </c>
      <c r="D32" s="56" t="s">
        <v>10</v>
      </c>
      <c r="E32" s="134">
        <v>72000</v>
      </c>
      <c r="F32" s="134">
        <v>0</v>
      </c>
      <c r="G32" s="165">
        <f t="shared" si="0"/>
        <v>0</v>
      </c>
    </row>
    <row r="33" spans="1:7" s="81" customFormat="1" ht="12.75">
      <c r="A33" s="130"/>
      <c r="B33" s="8"/>
      <c r="C33" s="74" t="s">
        <v>87</v>
      </c>
      <c r="D33" s="56" t="s">
        <v>9</v>
      </c>
      <c r="E33" s="134">
        <v>300</v>
      </c>
      <c r="F33" s="134">
        <v>0</v>
      </c>
      <c r="G33" s="165">
        <f t="shared" si="0"/>
        <v>0</v>
      </c>
    </row>
    <row r="34" spans="1:7" s="81" customFormat="1" ht="12.75">
      <c r="A34" s="130"/>
      <c r="B34" s="8"/>
      <c r="C34" s="74" t="s">
        <v>84</v>
      </c>
      <c r="D34" s="56" t="s">
        <v>33</v>
      </c>
      <c r="E34" s="134">
        <v>14000</v>
      </c>
      <c r="F34" s="134">
        <v>0</v>
      </c>
      <c r="G34" s="165">
        <f t="shared" si="0"/>
        <v>0</v>
      </c>
    </row>
    <row r="35" spans="1:7" s="81" customFormat="1" ht="12.75">
      <c r="A35" s="130"/>
      <c r="B35" s="8"/>
      <c r="C35" s="74" t="s">
        <v>85</v>
      </c>
      <c r="D35" s="56" t="s">
        <v>34</v>
      </c>
      <c r="E35" s="134">
        <v>1000</v>
      </c>
      <c r="F35" s="134">
        <v>0</v>
      </c>
      <c r="G35" s="165">
        <f t="shared" si="0"/>
        <v>0</v>
      </c>
    </row>
    <row r="36" spans="1:7" s="81" customFormat="1" ht="12.75">
      <c r="A36" s="130"/>
      <c r="B36" s="8"/>
      <c r="C36" s="76">
        <v>4300</v>
      </c>
      <c r="D36" s="60" t="s">
        <v>36</v>
      </c>
      <c r="E36" s="134">
        <v>2000</v>
      </c>
      <c r="F36" s="134">
        <v>0</v>
      </c>
      <c r="G36" s="165">
        <f t="shared" si="0"/>
        <v>0</v>
      </c>
    </row>
    <row r="37" spans="1:7" s="81" customFormat="1" ht="12.75">
      <c r="A37" s="130"/>
      <c r="B37" s="8"/>
      <c r="C37" s="74" t="s">
        <v>102</v>
      </c>
      <c r="D37" s="56" t="s">
        <v>11</v>
      </c>
      <c r="E37" s="134">
        <v>160</v>
      </c>
      <c r="F37" s="134">
        <v>0</v>
      </c>
      <c r="G37" s="165">
        <f t="shared" si="0"/>
        <v>0</v>
      </c>
    </row>
    <row r="38" spans="1:7" s="81" customFormat="1" ht="25.5">
      <c r="A38" s="130"/>
      <c r="B38" s="8"/>
      <c r="C38" s="74" t="s">
        <v>88</v>
      </c>
      <c r="D38" s="56" t="s">
        <v>12</v>
      </c>
      <c r="E38" s="134">
        <v>1200</v>
      </c>
      <c r="F38" s="134">
        <v>0</v>
      </c>
      <c r="G38" s="165">
        <f t="shared" si="0"/>
        <v>0</v>
      </c>
    </row>
    <row r="39" spans="1:7" s="81" customFormat="1" ht="25.5">
      <c r="A39" s="25"/>
      <c r="B39" s="8"/>
      <c r="C39" s="74" t="s">
        <v>92</v>
      </c>
      <c r="D39" s="56" t="s">
        <v>93</v>
      </c>
      <c r="E39" s="134">
        <v>11735</v>
      </c>
      <c r="F39" s="134">
        <v>6194</v>
      </c>
      <c r="G39" s="165">
        <f t="shared" si="0"/>
        <v>0.527822752449936</v>
      </c>
    </row>
    <row r="40" spans="1:7" s="81" customFormat="1" ht="9" customHeight="1">
      <c r="A40" s="25"/>
      <c r="B40" s="8"/>
      <c r="C40" s="74"/>
      <c r="D40" s="56"/>
      <c r="E40" s="134"/>
      <c r="F40" s="134"/>
      <c r="G40" s="165"/>
    </row>
    <row r="41" spans="1:7" s="81" customFormat="1" ht="38.25">
      <c r="A41" s="25"/>
      <c r="B41" s="8">
        <v>85213</v>
      </c>
      <c r="C41" s="9"/>
      <c r="D41" s="20" t="s">
        <v>163</v>
      </c>
      <c r="E41" s="137">
        <f>SUM(E42)</f>
        <v>45900</v>
      </c>
      <c r="F41" s="137">
        <f>SUM(F42)</f>
        <v>15135</v>
      </c>
      <c r="G41" s="168">
        <f t="shared" si="0"/>
        <v>0.32973856209150326</v>
      </c>
    </row>
    <row r="42" spans="1:7" s="81" customFormat="1" ht="12.75">
      <c r="A42" s="25"/>
      <c r="B42" s="16"/>
      <c r="C42" s="21" t="s">
        <v>152</v>
      </c>
      <c r="D42" s="18" t="s">
        <v>171</v>
      </c>
      <c r="E42" s="138">
        <v>45900</v>
      </c>
      <c r="F42" s="138">
        <v>15135</v>
      </c>
      <c r="G42" s="169">
        <f t="shared" si="0"/>
        <v>0.32973856209150326</v>
      </c>
    </row>
    <row r="43" spans="1:7" s="81" customFormat="1" ht="12.75">
      <c r="A43" s="25"/>
      <c r="B43" s="21"/>
      <c r="C43" s="21"/>
      <c r="D43" s="26"/>
      <c r="E43" s="154"/>
      <c r="F43" s="154"/>
      <c r="G43" s="206"/>
    </row>
    <row r="44" spans="1:7" s="81" customFormat="1" ht="25.5">
      <c r="A44" s="23"/>
      <c r="B44" s="9" t="s">
        <v>252</v>
      </c>
      <c r="C44" s="9"/>
      <c r="D44" s="24" t="s">
        <v>161</v>
      </c>
      <c r="E44" s="155">
        <f>SUM(E45:E46)</f>
        <v>713058</v>
      </c>
      <c r="F44" s="155">
        <f>SUM(F45:F46)</f>
        <v>405031</v>
      </c>
      <c r="G44" s="207">
        <f t="shared" si="0"/>
        <v>0.5680197122814694</v>
      </c>
    </row>
    <row r="45" spans="1:7" s="81" customFormat="1" ht="12.75">
      <c r="A45" s="25"/>
      <c r="B45" s="21"/>
      <c r="C45" s="21" t="s">
        <v>121</v>
      </c>
      <c r="D45" s="26" t="s">
        <v>122</v>
      </c>
      <c r="E45" s="154">
        <v>560758</v>
      </c>
      <c r="F45" s="154">
        <v>344745</v>
      </c>
      <c r="G45" s="206">
        <f t="shared" si="0"/>
        <v>0.6147839174831211</v>
      </c>
    </row>
    <row r="46" spans="1:7" s="81" customFormat="1" ht="12.75">
      <c r="A46" s="25"/>
      <c r="B46" s="21"/>
      <c r="C46" s="21" t="s">
        <v>86</v>
      </c>
      <c r="D46" s="26" t="s">
        <v>10</v>
      </c>
      <c r="E46" s="154">
        <v>152300</v>
      </c>
      <c r="F46" s="154">
        <v>60286</v>
      </c>
      <c r="G46" s="206">
        <f t="shared" si="0"/>
        <v>0.3958371634931057</v>
      </c>
    </row>
    <row r="47" spans="1:7" s="34" customFormat="1" ht="8.25" customHeight="1">
      <c r="A47" s="25"/>
      <c r="B47" s="21"/>
      <c r="C47" s="21"/>
      <c r="D47" s="26"/>
      <c r="E47" s="154"/>
      <c r="F47" s="154"/>
      <c r="G47" s="206"/>
    </row>
    <row r="48" spans="1:7" s="34" customFormat="1" ht="25.5">
      <c r="A48" s="23"/>
      <c r="B48" s="9" t="s">
        <v>253</v>
      </c>
      <c r="C48" s="9"/>
      <c r="D48" s="24" t="s">
        <v>69</v>
      </c>
      <c r="E48" s="155">
        <f>SUM(E49)</f>
        <v>7465</v>
      </c>
      <c r="F48" s="155">
        <f>SUM(F49)</f>
        <v>6218</v>
      </c>
      <c r="G48" s="207">
        <f t="shared" si="0"/>
        <v>0.8329537843268586</v>
      </c>
    </row>
    <row r="49" spans="1:7" s="34" customFormat="1" ht="12.75">
      <c r="A49" s="25"/>
      <c r="B49" s="21"/>
      <c r="C49" s="21" t="s">
        <v>121</v>
      </c>
      <c r="D49" s="26" t="s">
        <v>122</v>
      </c>
      <c r="E49" s="154">
        <v>7465</v>
      </c>
      <c r="F49" s="154">
        <v>6218</v>
      </c>
      <c r="G49" s="206">
        <f t="shared" si="0"/>
        <v>0.8329537843268586</v>
      </c>
    </row>
    <row r="50" spans="1:7" s="34" customFormat="1" ht="12.75">
      <c r="A50" s="25"/>
      <c r="B50" s="21"/>
      <c r="C50" s="21"/>
      <c r="D50" s="26"/>
      <c r="E50" s="154"/>
      <c r="F50" s="154"/>
      <c r="G50" s="206"/>
    </row>
    <row r="51" spans="1:7" s="81" customFormat="1" ht="12.75">
      <c r="A51" s="23"/>
      <c r="B51" s="9" t="s">
        <v>254</v>
      </c>
      <c r="C51" s="9"/>
      <c r="D51" s="24" t="s">
        <v>70</v>
      </c>
      <c r="E51" s="155">
        <f>SUM(E52:E63)</f>
        <v>198800</v>
      </c>
      <c r="F51" s="155">
        <f>SUM(F52:F63)</f>
        <v>106600</v>
      </c>
      <c r="G51" s="207">
        <f t="shared" si="0"/>
        <v>0.5362173038229376</v>
      </c>
    </row>
    <row r="52" spans="1:7" s="81" customFormat="1" ht="25.5">
      <c r="A52" s="25"/>
      <c r="B52" s="21"/>
      <c r="C52" s="21" t="s">
        <v>82</v>
      </c>
      <c r="D52" s="26" t="s">
        <v>83</v>
      </c>
      <c r="E52" s="154">
        <v>2000</v>
      </c>
      <c r="F52" s="154">
        <v>1508</v>
      </c>
      <c r="G52" s="206">
        <f t="shared" si="0"/>
        <v>0.754</v>
      </c>
    </row>
    <row r="53" spans="1:7" s="81" customFormat="1" ht="12.75">
      <c r="A53" s="25"/>
      <c r="B53" s="21"/>
      <c r="C53" s="21" t="s">
        <v>80</v>
      </c>
      <c r="D53" s="26" t="s">
        <v>5</v>
      </c>
      <c r="E53" s="154">
        <v>145000</v>
      </c>
      <c r="F53" s="154">
        <v>74584</v>
      </c>
      <c r="G53" s="206">
        <f t="shared" si="0"/>
        <v>0.5143724137931035</v>
      </c>
    </row>
    <row r="54" spans="1:7" s="81" customFormat="1" ht="12.75">
      <c r="A54" s="25"/>
      <c r="B54" s="21"/>
      <c r="C54" s="21" t="s">
        <v>81</v>
      </c>
      <c r="D54" s="26" t="s">
        <v>6</v>
      </c>
      <c r="E54" s="154">
        <v>10000</v>
      </c>
      <c r="F54" s="154">
        <v>10000</v>
      </c>
      <c r="G54" s="206">
        <f t="shared" si="0"/>
        <v>1</v>
      </c>
    </row>
    <row r="55" spans="1:7" s="81" customFormat="1" ht="12.75">
      <c r="A55" s="25"/>
      <c r="B55" s="21"/>
      <c r="C55" s="21" t="s">
        <v>86</v>
      </c>
      <c r="D55" s="26" t="s">
        <v>10</v>
      </c>
      <c r="E55" s="154">
        <v>25000</v>
      </c>
      <c r="F55" s="154">
        <v>15449</v>
      </c>
      <c r="G55" s="206">
        <f t="shared" si="0"/>
        <v>0.61796</v>
      </c>
    </row>
    <row r="56" spans="1:7" s="81" customFormat="1" ht="12.75">
      <c r="A56" s="25"/>
      <c r="B56" s="21"/>
      <c r="C56" s="21" t="s">
        <v>87</v>
      </c>
      <c r="D56" s="26" t="s">
        <v>9</v>
      </c>
      <c r="E56" s="154">
        <v>3600</v>
      </c>
      <c r="F56" s="154">
        <v>2835</v>
      </c>
      <c r="G56" s="206">
        <f t="shared" si="0"/>
        <v>0.7875</v>
      </c>
    </row>
    <row r="57" spans="1:7" s="81" customFormat="1" ht="12.75">
      <c r="A57" s="25"/>
      <c r="B57" s="21"/>
      <c r="C57" s="21" t="s">
        <v>84</v>
      </c>
      <c r="D57" s="26" t="s">
        <v>33</v>
      </c>
      <c r="E57" s="154">
        <v>4500</v>
      </c>
      <c r="F57" s="154">
        <v>1125</v>
      </c>
      <c r="G57" s="206">
        <f t="shared" si="0"/>
        <v>0.25</v>
      </c>
    </row>
    <row r="58" spans="1:7" s="81" customFormat="1" ht="12.75">
      <c r="A58" s="25"/>
      <c r="B58" s="21"/>
      <c r="C58" s="21" t="s">
        <v>85</v>
      </c>
      <c r="D58" s="26" t="s">
        <v>34</v>
      </c>
      <c r="E58" s="154">
        <v>1500</v>
      </c>
      <c r="F58" s="154">
        <v>799</v>
      </c>
      <c r="G58" s="206">
        <f t="shared" si="0"/>
        <v>0.5326666666666666</v>
      </c>
    </row>
    <row r="59" spans="1:7" s="81" customFormat="1" ht="12.75">
      <c r="A59" s="25"/>
      <c r="B59" s="21"/>
      <c r="C59" s="21" t="s">
        <v>104</v>
      </c>
      <c r="D59" s="26" t="s">
        <v>105</v>
      </c>
      <c r="E59" s="154">
        <v>500</v>
      </c>
      <c r="F59" s="154">
        <v>0</v>
      </c>
      <c r="G59" s="206">
        <f t="shared" si="0"/>
        <v>0</v>
      </c>
    </row>
    <row r="60" spans="1:7" s="81" customFormat="1" ht="12.75">
      <c r="A60" s="25"/>
      <c r="B60" s="21"/>
      <c r="C60" s="109">
        <v>4300</v>
      </c>
      <c r="D60" s="110" t="s">
        <v>36</v>
      </c>
      <c r="E60" s="154">
        <v>1000</v>
      </c>
      <c r="F60" s="154">
        <v>300</v>
      </c>
      <c r="G60" s="206">
        <f t="shared" si="0"/>
        <v>0.3</v>
      </c>
    </row>
    <row r="61" spans="1:7" s="81" customFormat="1" ht="12.75">
      <c r="A61" s="25"/>
      <c r="B61" s="21"/>
      <c r="C61" s="21" t="s">
        <v>102</v>
      </c>
      <c r="D61" s="26" t="s">
        <v>11</v>
      </c>
      <c r="E61" s="154">
        <v>200</v>
      </c>
      <c r="F61" s="154">
        <v>0</v>
      </c>
      <c r="G61" s="206">
        <f t="shared" si="0"/>
        <v>0</v>
      </c>
    </row>
    <row r="62" spans="1:7" s="81" customFormat="1" ht="12.75">
      <c r="A62" s="25"/>
      <c r="B62" s="21"/>
      <c r="C62" s="21" t="s">
        <v>106</v>
      </c>
      <c r="D62" s="26" t="s">
        <v>8</v>
      </c>
      <c r="E62" s="154">
        <v>1000</v>
      </c>
      <c r="F62" s="154">
        <v>0</v>
      </c>
      <c r="G62" s="206">
        <f t="shared" si="0"/>
        <v>0</v>
      </c>
    </row>
    <row r="63" spans="1:7" s="81" customFormat="1" ht="25.5">
      <c r="A63" s="25"/>
      <c r="B63" s="21"/>
      <c r="C63" s="21" t="s">
        <v>88</v>
      </c>
      <c r="D63" s="26" t="s">
        <v>12</v>
      </c>
      <c r="E63" s="154">
        <v>4500</v>
      </c>
      <c r="F63" s="154">
        <v>0</v>
      </c>
      <c r="G63" s="206">
        <f t="shared" si="0"/>
        <v>0</v>
      </c>
    </row>
    <row r="64" spans="1:7" s="81" customFormat="1" ht="12.75">
      <c r="A64" s="25"/>
      <c r="B64" s="21"/>
      <c r="C64" s="21"/>
      <c r="D64" s="26"/>
      <c r="E64" s="154"/>
      <c r="F64" s="154"/>
      <c r="G64" s="206"/>
    </row>
    <row r="65" spans="1:7" s="81" customFormat="1" ht="25.5">
      <c r="A65" s="3">
        <v>900</v>
      </c>
      <c r="B65" s="4"/>
      <c r="C65" s="5"/>
      <c r="D65" s="53" t="s">
        <v>22</v>
      </c>
      <c r="E65" s="136">
        <f>SUM(E67)</f>
        <v>39773</v>
      </c>
      <c r="F65" s="136">
        <f>SUM(F67)</f>
        <v>0</v>
      </c>
      <c r="G65" s="192">
        <f t="shared" si="0"/>
        <v>0</v>
      </c>
    </row>
    <row r="66" spans="1:7" s="81" customFormat="1" ht="12.75">
      <c r="A66" s="7"/>
      <c r="B66" s="8"/>
      <c r="C66" s="9"/>
      <c r="D66" s="8"/>
      <c r="E66" s="137"/>
      <c r="F66" s="137"/>
      <c r="G66" s="168"/>
    </row>
    <row r="67" spans="1:7" s="81" customFormat="1" ht="12.75">
      <c r="A67" s="7"/>
      <c r="B67" s="8">
        <v>90015</v>
      </c>
      <c r="C67" s="9"/>
      <c r="D67" s="59" t="s">
        <v>72</v>
      </c>
      <c r="E67" s="152">
        <f>SUM(E68:E69)</f>
        <v>39773</v>
      </c>
      <c r="F67" s="152">
        <f>SUM(F68:F69)</f>
        <v>0</v>
      </c>
      <c r="G67" s="198">
        <f aca="true" t="shared" si="1" ref="G66:G71">SUM(F67/E67)</f>
        <v>0</v>
      </c>
    </row>
    <row r="68" spans="1:7" s="35" customFormat="1" ht="12.75">
      <c r="A68" s="15"/>
      <c r="B68" s="16"/>
      <c r="C68" s="21" t="s">
        <v>85</v>
      </c>
      <c r="D68" s="26" t="s">
        <v>34</v>
      </c>
      <c r="E68" s="156">
        <v>33200</v>
      </c>
      <c r="F68" s="156">
        <v>0</v>
      </c>
      <c r="G68" s="208">
        <f t="shared" si="1"/>
        <v>0</v>
      </c>
    </row>
    <row r="69" spans="1:7" s="35" customFormat="1" ht="12.75">
      <c r="A69" s="15"/>
      <c r="B69" s="16"/>
      <c r="C69" s="21" t="s">
        <v>126</v>
      </c>
      <c r="D69" s="128" t="s">
        <v>36</v>
      </c>
      <c r="E69" s="138">
        <v>6573</v>
      </c>
      <c r="F69" s="138">
        <v>0</v>
      </c>
      <c r="G69" s="169">
        <f t="shared" si="1"/>
        <v>0</v>
      </c>
    </row>
    <row r="70" spans="1:7" s="81" customFormat="1" ht="13.5" thickBot="1">
      <c r="A70" s="25"/>
      <c r="B70" s="21"/>
      <c r="C70" s="21"/>
      <c r="D70" s="26"/>
      <c r="E70" s="154"/>
      <c r="F70" s="154"/>
      <c r="G70" s="206"/>
    </row>
    <row r="71" spans="1:7" s="204" customFormat="1" ht="14.25" thickBot="1" thickTop="1">
      <c r="A71" s="201" t="s">
        <v>14</v>
      </c>
      <c r="B71" s="202"/>
      <c r="C71" s="202"/>
      <c r="D71" s="202"/>
      <c r="E71" s="203">
        <f>SUM(E6,E16,E27,E65)</f>
        <v>2300397</v>
      </c>
      <c r="F71" s="203">
        <f>SUM(F6,F16,F27,F65)</f>
        <v>1171623</v>
      </c>
      <c r="G71" s="209">
        <f t="shared" si="1"/>
        <v>0.509313392427481</v>
      </c>
    </row>
    <row r="72" spans="2:3" s="81" customFormat="1" ht="13.5" thickTop="1">
      <c r="B72" s="82"/>
      <c r="C72" s="83"/>
    </row>
    <row r="73" spans="1:4" s="81" customFormat="1" ht="12.75">
      <c r="A73" s="29"/>
      <c r="B73" s="30"/>
      <c r="C73" s="38"/>
      <c r="D73" s="29"/>
    </row>
    <row r="74" spans="1:4" s="81" customFormat="1" ht="12.75">
      <c r="A74" s="29"/>
      <c r="B74" s="30"/>
      <c r="C74" s="38"/>
      <c r="D74" s="29"/>
    </row>
    <row r="75" spans="1:4" s="81" customFormat="1" ht="12.75">
      <c r="A75" s="29"/>
      <c r="B75" s="30"/>
      <c r="C75" s="38"/>
      <c r="D75" s="29"/>
    </row>
    <row r="76" spans="1:4" s="81" customFormat="1" ht="12.75">
      <c r="A76" s="29"/>
      <c r="B76" s="30"/>
      <c r="C76" s="38"/>
      <c r="D76" s="29"/>
    </row>
    <row r="77" spans="1:4" s="81" customFormat="1" ht="12.75">
      <c r="A77" s="29"/>
      <c r="B77" s="30"/>
      <c r="C77" s="38"/>
      <c r="D77" s="29"/>
    </row>
    <row r="78" spans="1:4" s="81" customFormat="1" ht="12.75">
      <c r="A78" s="29"/>
      <c r="B78" s="30"/>
      <c r="C78" s="38"/>
      <c r="D78" s="29"/>
    </row>
    <row r="79" spans="1:4" s="81" customFormat="1" ht="12.75">
      <c r="A79" s="29"/>
      <c r="B79" s="30"/>
      <c r="C79" s="38"/>
      <c r="D79" s="29"/>
    </row>
    <row r="80" spans="1:4" s="81" customFormat="1" ht="12.75">
      <c r="A80" s="29"/>
      <c r="B80" s="30"/>
      <c r="C80" s="38"/>
      <c r="D80" s="29"/>
    </row>
    <row r="81" spans="1:4" s="81" customFormat="1" ht="12.75">
      <c r="A81" s="29"/>
      <c r="B81" s="30"/>
      <c r="C81" s="38"/>
      <c r="D81" s="29"/>
    </row>
    <row r="82" spans="1:4" s="81" customFormat="1" ht="12.75">
      <c r="A82" s="29"/>
      <c r="B82" s="30"/>
      <c r="C82" s="38"/>
      <c r="D82" s="29"/>
    </row>
    <row r="83" spans="1:4" s="81" customFormat="1" ht="12.75">
      <c r="A83" s="29"/>
      <c r="B83" s="30"/>
      <c r="C83" s="38"/>
      <c r="D83" s="29"/>
    </row>
    <row r="84" spans="1:4" s="81" customFormat="1" ht="12.75">
      <c r="A84" s="29"/>
      <c r="B84" s="30"/>
      <c r="C84" s="38"/>
      <c r="D84" s="29"/>
    </row>
    <row r="85" spans="1:4" s="81" customFormat="1" ht="12.75">
      <c r="A85" s="29"/>
      <c r="B85" s="30"/>
      <c r="C85" s="38"/>
      <c r="D85" s="29"/>
    </row>
    <row r="86" spans="1:4" s="81" customFormat="1" ht="12.75">
      <c r="A86" s="29"/>
      <c r="B86" s="30"/>
      <c r="C86" s="38"/>
      <c r="D86" s="29"/>
    </row>
    <row r="87" spans="1:4" s="81" customFormat="1" ht="12.75">
      <c r="A87" s="29"/>
      <c r="B87" s="30"/>
      <c r="C87" s="38"/>
      <c r="D87" s="29"/>
    </row>
    <row r="88" spans="1:4" s="81" customFormat="1" ht="12.75">
      <c r="A88" s="29"/>
      <c r="B88" s="30"/>
      <c r="C88" s="38"/>
      <c r="D88" s="29"/>
    </row>
    <row r="89" spans="1:4" s="81" customFormat="1" ht="12.75">
      <c r="A89" s="29"/>
      <c r="B89" s="30"/>
      <c r="C89" s="38"/>
      <c r="D89" s="29"/>
    </row>
    <row r="90" spans="1:4" s="81" customFormat="1" ht="12.75">
      <c r="A90" s="29"/>
      <c r="B90" s="30"/>
      <c r="C90" s="38"/>
      <c r="D90" s="29"/>
    </row>
    <row r="91" spans="1:4" s="81" customFormat="1" ht="12.75">
      <c r="A91" s="29"/>
      <c r="B91" s="30"/>
      <c r="C91" s="38"/>
      <c r="D91" s="29"/>
    </row>
    <row r="92" spans="1:4" s="81" customFormat="1" ht="12.75">
      <c r="A92" s="29"/>
      <c r="B92" s="30"/>
      <c r="C92" s="38"/>
      <c r="D92" s="29"/>
    </row>
    <row r="93" spans="1:4" s="81" customFormat="1" ht="12.75">
      <c r="A93" s="29"/>
      <c r="B93" s="30"/>
      <c r="C93" s="38"/>
      <c r="D93" s="29"/>
    </row>
    <row r="94" spans="1:4" s="81" customFormat="1" ht="12.75">
      <c r="A94" s="29"/>
      <c r="B94" s="30"/>
      <c r="C94" s="38"/>
      <c r="D94" s="29"/>
    </row>
    <row r="95" spans="1:4" s="81" customFormat="1" ht="12.75">
      <c r="A95" s="29"/>
      <c r="B95" s="30"/>
      <c r="C95" s="38"/>
      <c r="D95" s="29"/>
    </row>
    <row r="96" spans="1:4" s="81" customFormat="1" ht="12.75">
      <c r="A96" s="29"/>
      <c r="B96" s="30"/>
      <c r="C96" s="38"/>
      <c r="D96" s="29"/>
    </row>
    <row r="97" spans="1:4" s="81" customFormat="1" ht="12.75">
      <c r="A97" s="29"/>
      <c r="B97" s="30"/>
      <c r="C97" s="38"/>
      <c r="D97" s="29"/>
    </row>
    <row r="98" spans="1:4" s="81" customFormat="1" ht="12.75">
      <c r="A98" s="29"/>
      <c r="B98" s="30"/>
      <c r="C98" s="38"/>
      <c r="D98" s="29"/>
    </row>
    <row r="99" spans="1:4" s="81" customFormat="1" ht="12.75">
      <c r="A99" s="29"/>
      <c r="B99" s="30"/>
      <c r="C99" s="38"/>
      <c r="D99" s="29"/>
    </row>
    <row r="100" spans="1:4" s="81" customFormat="1" ht="12.75">
      <c r="A100" s="29"/>
      <c r="B100" s="30"/>
      <c r="C100" s="38"/>
      <c r="D100" s="29"/>
    </row>
    <row r="101" spans="1:4" s="34" customFormat="1" ht="12.75">
      <c r="A101" s="29"/>
      <c r="B101" s="30"/>
      <c r="C101" s="38"/>
      <c r="D101" s="29"/>
    </row>
    <row r="102" spans="1:4" s="35" customFormat="1" ht="12.75">
      <c r="A102" s="29"/>
      <c r="B102" s="30"/>
      <c r="C102" s="38"/>
      <c r="D102" s="29"/>
    </row>
    <row r="103" spans="1:4" s="35" customFormat="1" ht="12.75">
      <c r="A103" s="29"/>
      <c r="B103" s="30"/>
      <c r="C103" s="38"/>
      <c r="D103" s="29"/>
    </row>
    <row r="104" spans="1:4" s="35" customFormat="1" ht="12.75">
      <c r="A104" s="29"/>
      <c r="B104" s="30"/>
      <c r="C104" s="38"/>
      <c r="D104" s="29"/>
    </row>
    <row r="105" spans="1:4" s="35" customFormat="1" ht="12.75">
      <c r="A105" s="29"/>
      <c r="B105" s="30"/>
      <c r="C105" s="38"/>
      <c r="D105" s="29"/>
    </row>
    <row r="106" spans="1:4" s="35" customFormat="1" ht="12.75">
      <c r="A106" s="29"/>
      <c r="B106" s="30"/>
      <c r="C106" s="38"/>
      <c r="D106" s="29"/>
    </row>
    <row r="107" spans="1:4" s="35" customFormat="1" ht="12.75">
      <c r="A107" s="29"/>
      <c r="B107" s="30"/>
      <c r="C107" s="38"/>
      <c r="D107" s="29"/>
    </row>
    <row r="108" spans="1:4" s="35" customFormat="1" ht="12.75">
      <c r="A108" s="29"/>
      <c r="B108" s="30"/>
      <c r="C108" s="38"/>
      <c r="D108" s="29"/>
    </row>
    <row r="109" spans="1:4" s="35" customFormat="1" ht="12.75">
      <c r="A109" s="29"/>
      <c r="B109" s="30"/>
      <c r="C109" s="38"/>
      <c r="D109" s="29"/>
    </row>
    <row r="110" spans="1:4" s="35" customFormat="1" ht="12.75">
      <c r="A110" s="29"/>
      <c r="B110" s="30"/>
      <c r="C110" s="38"/>
      <c r="D110" s="29"/>
    </row>
    <row r="111" spans="1:4" s="35" customFormat="1" ht="12.75">
      <c r="A111" s="29"/>
      <c r="B111" s="30"/>
      <c r="C111" s="38"/>
      <c r="D111" s="29"/>
    </row>
    <row r="112" spans="1:4" s="35" customFormat="1" ht="12.75">
      <c r="A112" s="29"/>
      <c r="B112" s="30"/>
      <c r="C112" s="38"/>
      <c r="D112" s="29"/>
    </row>
    <row r="113" spans="1:4" s="35" customFormat="1" ht="12.75">
      <c r="A113" s="29"/>
      <c r="B113" s="30"/>
      <c r="C113" s="38"/>
      <c r="D113" s="29"/>
    </row>
    <row r="114" spans="1:4" s="35" customFormat="1" ht="12.75">
      <c r="A114" s="29"/>
      <c r="B114" s="30"/>
      <c r="C114" s="38"/>
      <c r="D114" s="29"/>
    </row>
    <row r="115" spans="1:4" s="35" customFormat="1" ht="12.75">
      <c r="A115" s="29"/>
      <c r="B115" s="30"/>
      <c r="C115" s="38"/>
      <c r="D115" s="29"/>
    </row>
    <row r="116" spans="1:4" s="35" customFormat="1" ht="12.75">
      <c r="A116" s="29"/>
      <c r="B116" s="30"/>
      <c r="C116" s="38"/>
      <c r="D116" s="29"/>
    </row>
    <row r="117" spans="1:4" s="35" customFormat="1" ht="12.75">
      <c r="A117" s="29"/>
      <c r="B117" s="30"/>
      <c r="C117" s="38"/>
      <c r="D117" s="29"/>
    </row>
    <row r="118" spans="1:4" s="35" customFormat="1" ht="12.75">
      <c r="A118" s="29"/>
      <c r="B118" s="30"/>
      <c r="C118" s="38"/>
      <c r="D118" s="29"/>
    </row>
    <row r="119" spans="1:4" s="35" customFormat="1" ht="12.75">
      <c r="A119" s="29"/>
      <c r="B119" s="30"/>
      <c r="C119" s="38"/>
      <c r="D119" s="29"/>
    </row>
    <row r="120" spans="1:4" s="35" customFormat="1" ht="12.75">
      <c r="A120" s="29"/>
      <c r="B120" s="30"/>
      <c r="C120" s="38"/>
      <c r="D120" s="29"/>
    </row>
    <row r="121" spans="1:4" s="35" customFormat="1" ht="12.75">
      <c r="A121" s="29"/>
      <c r="B121" s="30"/>
      <c r="C121" s="38"/>
      <c r="D121" s="29"/>
    </row>
    <row r="122" spans="1:4" s="35" customFormat="1" ht="12.75">
      <c r="A122" s="29"/>
      <c r="B122" s="30"/>
      <c r="C122" s="38"/>
      <c r="D122" s="29"/>
    </row>
    <row r="123" spans="1:4" s="35" customFormat="1" ht="12.75">
      <c r="A123" s="29"/>
      <c r="B123" s="30"/>
      <c r="C123" s="38"/>
      <c r="D123" s="29"/>
    </row>
    <row r="124" spans="1:4" s="35" customFormat="1" ht="12.75">
      <c r="A124" s="29"/>
      <c r="B124" s="30"/>
      <c r="C124" s="38"/>
      <c r="D124" s="29"/>
    </row>
    <row r="125" spans="1:4" s="35" customFormat="1" ht="12.75">
      <c r="A125" s="29"/>
      <c r="B125" s="30"/>
      <c r="C125" s="38"/>
      <c r="D125" s="29"/>
    </row>
    <row r="126" spans="1:4" s="35" customFormat="1" ht="12.75">
      <c r="A126" s="29"/>
      <c r="B126" s="30"/>
      <c r="C126" s="38"/>
      <c r="D126" s="29"/>
    </row>
    <row r="127" spans="1:4" s="35" customFormat="1" ht="12.75">
      <c r="A127" s="29"/>
      <c r="B127" s="30"/>
      <c r="C127" s="38"/>
      <c r="D127" s="29"/>
    </row>
    <row r="128" spans="1:4" s="35" customFormat="1" ht="12.75">
      <c r="A128" s="29"/>
      <c r="B128" s="30"/>
      <c r="C128" s="38"/>
      <c r="D128" s="29"/>
    </row>
    <row r="129" spans="1:4" s="35" customFormat="1" ht="12.75">
      <c r="A129" s="29"/>
      <c r="B129" s="30"/>
      <c r="C129" s="38"/>
      <c r="D129" s="29"/>
    </row>
    <row r="130" spans="1:4" s="35" customFormat="1" ht="12.75">
      <c r="A130" s="29"/>
      <c r="B130" s="30"/>
      <c r="C130" s="38"/>
      <c r="D130" s="29"/>
    </row>
    <row r="131" spans="1:4" s="35" customFormat="1" ht="12.75">
      <c r="A131" s="29"/>
      <c r="B131" s="30"/>
      <c r="C131" s="38"/>
      <c r="D131" s="29"/>
    </row>
    <row r="132" spans="1:4" s="35" customFormat="1" ht="12.75">
      <c r="A132" s="29"/>
      <c r="B132" s="30"/>
      <c r="C132" s="38"/>
      <c r="D132" s="29"/>
    </row>
    <row r="133" spans="1:4" s="35" customFormat="1" ht="12.75">
      <c r="A133" s="29"/>
      <c r="B133" s="30"/>
      <c r="C133" s="38"/>
      <c r="D133" s="29"/>
    </row>
    <row r="134" spans="1:4" s="35" customFormat="1" ht="12.75">
      <c r="A134" s="29"/>
      <c r="B134" s="30"/>
      <c r="C134" s="38"/>
      <c r="D134" s="29"/>
    </row>
    <row r="135" spans="1:4" s="35" customFormat="1" ht="12.75">
      <c r="A135" s="29"/>
      <c r="B135" s="30"/>
      <c r="C135" s="38"/>
      <c r="D135" s="29"/>
    </row>
    <row r="136" spans="1:4" s="35" customFormat="1" ht="12.75">
      <c r="A136" s="29"/>
      <c r="B136" s="30"/>
      <c r="C136" s="38"/>
      <c r="D136" s="29"/>
    </row>
    <row r="137" spans="1:4" s="35" customFormat="1" ht="12.75">
      <c r="A137" s="29"/>
      <c r="B137" s="30"/>
      <c r="C137" s="38"/>
      <c r="D137" s="29"/>
    </row>
    <row r="138" spans="1:4" s="35" customFormat="1" ht="12.75">
      <c r="A138" s="29"/>
      <c r="B138" s="30"/>
      <c r="C138" s="38"/>
      <c r="D138" s="29"/>
    </row>
    <row r="139" spans="1:4" s="35" customFormat="1" ht="12.75">
      <c r="A139" s="29"/>
      <c r="B139" s="30"/>
      <c r="C139" s="38"/>
      <c r="D139" s="29"/>
    </row>
    <row r="140" spans="1:4" s="35" customFormat="1" ht="12.75">
      <c r="A140" s="29"/>
      <c r="B140" s="30"/>
      <c r="C140" s="38"/>
      <c r="D140" s="29"/>
    </row>
    <row r="141" spans="1:4" s="81" customFormat="1" ht="12.75">
      <c r="A141" s="29"/>
      <c r="B141" s="30"/>
      <c r="C141" s="38"/>
      <c r="D141" s="29"/>
    </row>
    <row r="142" spans="1:4" s="81" customFormat="1" ht="12.75">
      <c r="A142" s="29"/>
      <c r="B142" s="30"/>
      <c r="C142" s="38"/>
      <c r="D142" s="29"/>
    </row>
    <row r="143" spans="1:4" s="81" customFormat="1" ht="12.75">
      <c r="A143" s="29"/>
      <c r="B143" s="30"/>
      <c r="C143" s="38"/>
      <c r="D143" s="29"/>
    </row>
    <row r="144" spans="1:4" s="81" customFormat="1" ht="12.75">
      <c r="A144" s="29"/>
      <c r="B144" s="30"/>
      <c r="C144" s="38"/>
      <c r="D144" s="29"/>
    </row>
    <row r="145" spans="1:4" s="81" customFormat="1" ht="12.75">
      <c r="A145" s="29"/>
      <c r="B145" s="30"/>
      <c r="C145" s="38"/>
      <c r="D145" s="29"/>
    </row>
    <row r="146" spans="1:4" s="81" customFormat="1" ht="12.75">
      <c r="A146" s="29"/>
      <c r="B146" s="30"/>
      <c r="C146" s="38"/>
      <c r="D146" s="29"/>
    </row>
    <row r="147" spans="1:4" s="81" customFormat="1" ht="12.75">
      <c r="A147" s="29"/>
      <c r="B147" s="30"/>
      <c r="C147" s="38"/>
      <c r="D147" s="29"/>
    </row>
    <row r="148" spans="1:4" s="81" customFormat="1" ht="12.75">
      <c r="A148" s="29"/>
      <c r="B148" s="30"/>
      <c r="C148" s="38"/>
      <c r="D148" s="29"/>
    </row>
    <row r="149" spans="1:4" s="81" customFormat="1" ht="12.75">
      <c r="A149" s="29"/>
      <c r="B149" s="30"/>
      <c r="C149" s="38"/>
      <c r="D149" s="29"/>
    </row>
    <row r="150" spans="1:4" s="81" customFormat="1" ht="12.75">
      <c r="A150" s="29"/>
      <c r="B150" s="30"/>
      <c r="C150" s="38"/>
      <c r="D150" s="29"/>
    </row>
    <row r="151" spans="1:4" s="81" customFormat="1" ht="12.75">
      <c r="A151" s="29"/>
      <c r="B151" s="30"/>
      <c r="C151" s="38"/>
      <c r="D151" s="29"/>
    </row>
    <row r="152" spans="1:4" s="81" customFormat="1" ht="12.75">
      <c r="A152" s="29"/>
      <c r="B152" s="30"/>
      <c r="C152" s="38"/>
      <c r="D152" s="29"/>
    </row>
    <row r="153" spans="1:4" s="81" customFormat="1" ht="12.75">
      <c r="A153" s="29"/>
      <c r="B153" s="30"/>
      <c r="C153" s="38"/>
      <c r="D153" s="29"/>
    </row>
    <row r="154" spans="1:4" s="81" customFormat="1" ht="12.75">
      <c r="A154" s="29"/>
      <c r="B154" s="30"/>
      <c r="C154" s="38"/>
      <c r="D154" s="29"/>
    </row>
    <row r="155" spans="1:4" s="81" customFormat="1" ht="12.75">
      <c r="A155" s="29"/>
      <c r="B155" s="30"/>
      <c r="C155" s="38"/>
      <c r="D155" s="29"/>
    </row>
    <row r="156" spans="1:4" s="81" customFormat="1" ht="12.75">
      <c r="A156" s="29"/>
      <c r="B156" s="30"/>
      <c r="C156" s="38"/>
      <c r="D156" s="29"/>
    </row>
    <row r="157" spans="1:4" s="81" customFormat="1" ht="12.75">
      <c r="A157" s="29"/>
      <c r="B157" s="30"/>
      <c r="C157" s="38"/>
      <c r="D157" s="29"/>
    </row>
    <row r="158" spans="1:4" s="81" customFormat="1" ht="12.75">
      <c r="A158" s="29"/>
      <c r="B158" s="30"/>
      <c r="C158" s="38"/>
      <c r="D158" s="29"/>
    </row>
    <row r="159" spans="1:4" s="81" customFormat="1" ht="12.75">
      <c r="A159" s="29"/>
      <c r="B159" s="30"/>
      <c r="C159" s="38"/>
      <c r="D159" s="29"/>
    </row>
    <row r="160" spans="1:4" s="81" customFormat="1" ht="12.75">
      <c r="A160" s="29"/>
      <c r="B160" s="30"/>
      <c r="C160" s="38"/>
      <c r="D160" s="29"/>
    </row>
    <row r="161" spans="1:4" s="81" customFormat="1" ht="12.75">
      <c r="A161" s="29"/>
      <c r="B161" s="30"/>
      <c r="C161" s="38"/>
      <c r="D161" s="29"/>
    </row>
    <row r="162" spans="1:4" s="81" customFormat="1" ht="12.75">
      <c r="A162" s="29"/>
      <c r="B162" s="30"/>
      <c r="C162" s="38"/>
      <c r="D162" s="29"/>
    </row>
    <row r="163" spans="1:4" s="81" customFormat="1" ht="12.75">
      <c r="A163" s="29"/>
      <c r="B163" s="30"/>
      <c r="C163" s="38"/>
      <c r="D163" s="29"/>
    </row>
    <row r="164" spans="1:4" s="81" customFormat="1" ht="12.75">
      <c r="A164" s="29"/>
      <c r="B164" s="30"/>
      <c r="C164" s="38"/>
      <c r="D164" s="29"/>
    </row>
    <row r="165" spans="1:4" s="81" customFormat="1" ht="12.75">
      <c r="A165" s="29"/>
      <c r="B165" s="30"/>
      <c r="C165" s="38"/>
      <c r="D165" s="29"/>
    </row>
    <row r="166" spans="1:4" s="81" customFormat="1" ht="12.75">
      <c r="A166" s="29"/>
      <c r="B166" s="30"/>
      <c r="C166" s="38"/>
      <c r="D166" s="29"/>
    </row>
    <row r="167" spans="1:4" s="81" customFormat="1" ht="12.75">
      <c r="A167" s="29"/>
      <c r="B167" s="30"/>
      <c r="C167" s="38"/>
      <c r="D167" s="29"/>
    </row>
    <row r="168" spans="1:4" s="81" customFormat="1" ht="12.75">
      <c r="A168" s="29"/>
      <c r="B168" s="30"/>
      <c r="C168" s="38"/>
      <c r="D168" s="29"/>
    </row>
    <row r="169" spans="1:4" s="81" customFormat="1" ht="12.75">
      <c r="A169" s="29"/>
      <c r="B169" s="30"/>
      <c r="C169" s="38"/>
      <c r="D169" s="29"/>
    </row>
    <row r="170" spans="1:4" s="81" customFormat="1" ht="12.75">
      <c r="A170" s="29"/>
      <c r="B170" s="30"/>
      <c r="C170" s="38"/>
      <c r="D170" s="29"/>
    </row>
    <row r="171" spans="1:4" s="81" customFormat="1" ht="12.75">
      <c r="A171" s="29"/>
      <c r="B171" s="30"/>
      <c r="C171" s="38"/>
      <c r="D171" s="29"/>
    </row>
    <row r="172" spans="1:4" s="81" customFormat="1" ht="12.75">
      <c r="A172" s="29"/>
      <c r="B172" s="30"/>
      <c r="C172" s="38"/>
      <c r="D172" s="29"/>
    </row>
    <row r="173" spans="1:4" s="81" customFormat="1" ht="12.75">
      <c r="A173" s="29"/>
      <c r="B173" s="30"/>
      <c r="C173" s="38"/>
      <c r="D173" s="29"/>
    </row>
    <row r="174" spans="1:4" s="81" customFormat="1" ht="12.75">
      <c r="A174" s="29"/>
      <c r="B174" s="30"/>
      <c r="C174" s="38"/>
      <c r="D174" s="29"/>
    </row>
    <row r="175" spans="1:4" s="81" customFormat="1" ht="12.75">
      <c r="A175" s="29"/>
      <c r="B175" s="30"/>
      <c r="C175" s="38"/>
      <c r="D175" s="29"/>
    </row>
    <row r="176" spans="1:4" s="81" customFormat="1" ht="12.75">
      <c r="A176" s="29"/>
      <c r="B176" s="30"/>
      <c r="C176" s="38"/>
      <c r="D176" s="29"/>
    </row>
    <row r="177" spans="1:4" s="81" customFormat="1" ht="12.75">
      <c r="A177" s="29"/>
      <c r="B177" s="30"/>
      <c r="C177" s="38"/>
      <c r="D177" s="29"/>
    </row>
    <row r="178" spans="1:4" s="81" customFormat="1" ht="12.75">
      <c r="A178" s="29"/>
      <c r="B178" s="30"/>
      <c r="C178" s="38"/>
      <c r="D178" s="29"/>
    </row>
    <row r="179" spans="1:4" s="81" customFormat="1" ht="12.75">
      <c r="A179" s="29"/>
      <c r="B179" s="30"/>
      <c r="C179" s="38"/>
      <c r="D179" s="29"/>
    </row>
    <row r="180" spans="1:4" s="81" customFormat="1" ht="12.75">
      <c r="A180" s="29"/>
      <c r="B180" s="30"/>
      <c r="C180" s="38"/>
      <c r="D180" s="29"/>
    </row>
    <row r="181" spans="1:4" s="81" customFormat="1" ht="12.75">
      <c r="A181" s="29"/>
      <c r="B181" s="30"/>
      <c r="C181" s="38"/>
      <c r="D181" s="29"/>
    </row>
    <row r="182" spans="1:4" s="81" customFormat="1" ht="12.75">
      <c r="A182" s="29"/>
      <c r="B182" s="30"/>
      <c r="C182" s="38"/>
      <c r="D182" s="29"/>
    </row>
    <row r="183" spans="1:4" s="81" customFormat="1" ht="12.75">
      <c r="A183" s="29"/>
      <c r="B183" s="30"/>
      <c r="C183" s="38"/>
      <c r="D183" s="29"/>
    </row>
    <row r="184" spans="1:4" s="81" customFormat="1" ht="12.75">
      <c r="A184" s="29"/>
      <c r="B184" s="30"/>
      <c r="C184" s="38"/>
      <c r="D184" s="29"/>
    </row>
    <row r="185" spans="1:4" s="81" customFormat="1" ht="12.75">
      <c r="A185" s="29"/>
      <c r="B185" s="30"/>
      <c r="C185" s="38"/>
      <c r="D185" s="29"/>
    </row>
    <row r="186" spans="1:4" s="81" customFormat="1" ht="12.75">
      <c r="A186" s="29"/>
      <c r="B186" s="30"/>
      <c r="C186" s="38"/>
      <c r="D186" s="29"/>
    </row>
    <row r="187" spans="1:4" s="81" customFormat="1" ht="12.75">
      <c r="A187" s="29"/>
      <c r="B187" s="30"/>
      <c r="C187" s="38"/>
      <c r="D187" s="29"/>
    </row>
    <row r="188" spans="1:4" s="81" customFormat="1" ht="12.75">
      <c r="A188" s="29"/>
      <c r="B188" s="30"/>
      <c r="C188" s="38"/>
      <c r="D188" s="29"/>
    </row>
    <row r="189" spans="1:4" s="81" customFormat="1" ht="12.75">
      <c r="A189" s="29"/>
      <c r="B189" s="30"/>
      <c r="C189" s="38"/>
      <c r="D189" s="29"/>
    </row>
    <row r="190" spans="1:4" s="81" customFormat="1" ht="12.75">
      <c r="A190" s="29"/>
      <c r="B190" s="30"/>
      <c r="C190" s="38"/>
      <c r="D190" s="29"/>
    </row>
    <row r="191" spans="1:4" s="81" customFormat="1" ht="12.75">
      <c r="A191" s="29"/>
      <c r="B191" s="30"/>
      <c r="C191" s="38"/>
      <c r="D191" s="29"/>
    </row>
    <row r="192" spans="1:4" s="81" customFormat="1" ht="12.75">
      <c r="A192" s="29"/>
      <c r="B192" s="30"/>
      <c r="C192" s="38"/>
      <c r="D192" s="29"/>
    </row>
    <row r="193" spans="1:4" s="81" customFormat="1" ht="12.75">
      <c r="A193" s="29"/>
      <c r="B193" s="30"/>
      <c r="C193" s="38"/>
      <c r="D193" s="29"/>
    </row>
    <row r="194" spans="1:4" s="81" customFormat="1" ht="12.75">
      <c r="A194" s="29"/>
      <c r="B194" s="30"/>
      <c r="C194" s="38"/>
      <c r="D194" s="29"/>
    </row>
    <row r="195" spans="1:4" s="81" customFormat="1" ht="12.75">
      <c r="A195" s="29"/>
      <c r="B195" s="30"/>
      <c r="C195" s="38"/>
      <c r="D195" s="29"/>
    </row>
    <row r="196" spans="1:4" s="81" customFormat="1" ht="12.75">
      <c r="A196" s="29"/>
      <c r="B196" s="30"/>
      <c r="C196" s="38"/>
      <c r="D196" s="29"/>
    </row>
    <row r="197" spans="1:4" s="81" customFormat="1" ht="12.75">
      <c r="A197" s="29"/>
      <c r="B197" s="30"/>
      <c r="C197" s="38"/>
      <c r="D197" s="29"/>
    </row>
    <row r="198" spans="1:4" s="81" customFormat="1" ht="12.75">
      <c r="A198" s="29"/>
      <c r="B198" s="30"/>
      <c r="C198" s="38"/>
      <c r="D198" s="29"/>
    </row>
    <row r="199" spans="1:4" s="81" customFormat="1" ht="12.75">
      <c r="A199" s="29"/>
      <c r="B199" s="30"/>
      <c r="C199" s="38"/>
      <c r="D199" s="29"/>
    </row>
    <row r="200" spans="1:4" s="81" customFormat="1" ht="12.75">
      <c r="A200" s="29"/>
      <c r="B200" s="30"/>
      <c r="C200" s="38"/>
      <c r="D200" s="29"/>
    </row>
    <row r="201" spans="1:4" s="81" customFormat="1" ht="12.75">
      <c r="A201" s="29"/>
      <c r="B201" s="30"/>
      <c r="C201" s="38"/>
      <c r="D201" s="29"/>
    </row>
    <row r="202" spans="1:4" s="81" customFormat="1" ht="12.75">
      <c r="A202" s="29"/>
      <c r="B202" s="30"/>
      <c r="C202" s="38"/>
      <c r="D202" s="29"/>
    </row>
    <row r="203" spans="1:4" s="81" customFormat="1" ht="12.75">
      <c r="A203" s="29"/>
      <c r="B203" s="30"/>
      <c r="C203" s="38"/>
      <c r="D203" s="29"/>
    </row>
    <row r="204" spans="1:4" s="81" customFormat="1" ht="12.75">
      <c r="A204" s="29"/>
      <c r="B204" s="30"/>
      <c r="C204" s="38"/>
      <c r="D204" s="29"/>
    </row>
    <row r="205" spans="1:4" s="81" customFormat="1" ht="12.75">
      <c r="A205" s="29"/>
      <c r="B205" s="30"/>
      <c r="C205" s="38"/>
      <c r="D205" s="29"/>
    </row>
    <row r="206" spans="1:4" s="81" customFormat="1" ht="12.75">
      <c r="A206" s="29"/>
      <c r="B206" s="30"/>
      <c r="C206" s="38"/>
      <c r="D206" s="29"/>
    </row>
    <row r="207" spans="1:4" s="81" customFormat="1" ht="12.75">
      <c r="A207" s="29"/>
      <c r="B207" s="30"/>
      <c r="C207" s="38"/>
      <c r="D207" s="29"/>
    </row>
    <row r="208" spans="1:4" s="81" customFormat="1" ht="12.75">
      <c r="A208" s="29"/>
      <c r="B208" s="30"/>
      <c r="C208" s="38"/>
      <c r="D208" s="29"/>
    </row>
    <row r="209" spans="1:4" s="81" customFormat="1" ht="12.75">
      <c r="A209" s="29"/>
      <c r="B209" s="30"/>
      <c r="C209" s="38"/>
      <c r="D209" s="29"/>
    </row>
    <row r="210" spans="1:4" s="81" customFormat="1" ht="12.75">
      <c r="A210" s="29"/>
      <c r="B210" s="30"/>
      <c r="C210" s="38"/>
      <c r="D210" s="29"/>
    </row>
    <row r="211" spans="1:4" s="81" customFormat="1" ht="12.75">
      <c r="A211" s="29"/>
      <c r="B211" s="30"/>
      <c r="C211" s="38"/>
      <c r="D211" s="29"/>
    </row>
    <row r="212" spans="1:4" s="81" customFormat="1" ht="12.75">
      <c r="A212" s="29"/>
      <c r="B212" s="30"/>
      <c r="C212" s="38"/>
      <c r="D212" s="29"/>
    </row>
    <row r="213" spans="1:4" s="81" customFormat="1" ht="12.75">
      <c r="A213" s="29"/>
      <c r="B213" s="30"/>
      <c r="C213" s="38"/>
      <c r="D213" s="29"/>
    </row>
    <row r="214" spans="1:4" s="81" customFormat="1" ht="12.75">
      <c r="A214" s="29"/>
      <c r="B214" s="30"/>
      <c r="C214" s="38"/>
      <c r="D214" s="29"/>
    </row>
    <row r="215" spans="1:4" s="81" customFormat="1" ht="12.75">
      <c r="A215" s="29"/>
      <c r="B215" s="30"/>
      <c r="C215" s="38"/>
      <c r="D215" s="29"/>
    </row>
    <row r="216" spans="1:4" s="81" customFormat="1" ht="12.75">
      <c r="A216" s="29"/>
      <c r="B216" s="30"/>
      <c r="C216" s="38"/>
      <c r="D216" s="29"/>
    </row>
    <row r="217" spans="1:4" s="81" customFormat="1" ht="12.75">
      <c r="A217" s="29"/>
      <c r="B217" s="30"/>
      <c r="C217" s="38"/>
      <c r="D217" s="29"/>
    </row>
    <row r="218" spans="1:4" s="81" customFormat="1" ht="12.75">
      <c r="A218" s="29"/>
      <c r="B218" s="30"/>
      <c r="C218" s="38"/>
      <c r="D218" s="29"/>
    </row>
    <row r="219" spans="1:4" s="81" customFormat="1" ht="12.75">
      <c r="A219" s="29"/>
      <c r="B219" s="30"/>
      <c r="C219" s="38"/>
      <c r="D219" s="29"/>
    </row>
    <row r="220" spans="1:4" s="81" customFormat="1" ht="12.75">
      <c r="A220" s="29"/>
      <c r="B220" s="30"/>
      <c r="C220" s="38"/>
      <c r="D220" s="29"/>
    </row>
    <row r="221" spans="1:4" s="81" customFormat="1" ht="12.75">
      <c r="A221" s="29"/>
      <c r="B221" s="30"/>
      <c r="C221" s="38"/>
      <c r="D221" s="29"/>
    </row>
    <row r="222" spans="1:4" s="81" customFormat="1" ht="12.75">
      <c r="A222" s="29"/>
      <c r="B222" s="30"/>
      <c r="C222" s="38"/>
      <c r="D222" s="29"/>
    </row>
    <row r="223" spans="1:4" s="81" customFormat="1" ht="12.75">
      <c r="A223" s="29"/>
      <c r="B223" s="30"/>
      <c r="C223" s="38"/>
      <c r="D223" s="29"/>
    </row>
    <row r="224" spans="1:4" s="81" customFormat="1" ht="12.75">
      <c r="A224" s="29"/>
      <c r="B224" s="30"/>
      <c r="C224" s="38"/>
      <c r="D224" s="29"/>
    </row>
    <row r="225" spans="1:4" s="81" customFormat="1" ht="12.75">
      <c r="A225" s="29"/>
      <c r="B225" s="30"/>
      <c r="C225" s="38"/>
      <c r="D225" s="29"/>
    </row>
    <row r="226" spans="1:4" s="81" customFormat="1" ht="12.75">
      <c r="A226" s="29"/>
      <c r="B226" s="30"/>
      <c r="C226" s="38"/>
      <c r="D226" s="29"/>
    </row>
    <row r="227" spans="1:4" s="81" customFormat="1" ht="12.75">
      <c r="A227" s="29"/>
      <c r="B227" s="30"/>
      <c r="C227" s="38"/>
      <c r="D227" s="29"/>
    </row>
    <row r="228" spans="1:4" s="81" customFormat="1" ht="12.75">
      <c r="A228" s="29"/>
      <c r="B228" s="30"/>
      <c r="C228" s="38"/>
      <c r="D228" s="29"/>
    </row>
    <row r="229" spans="1:4" s="81" customFormat="1" ht="12.75">
      <c r="A229" s="29"/>
      <c r="B229" s="30"/>
      <c r="C229" s="38"/>
      <c r="D229" s="29"/>
    </row>
    <row r="230" spans="1:4" s="81" customFormat="1" ht="12.75">
      <c r="A230" s="29"/>
      <c r="B230" s="30"/>
      <c r="C230" s="38"/>
      <c r="D230" s="29"/>
    </row>
    <row r="231" spans="1:4" s="81" customFormat="1" ht="12.75">
      <c r="A231" s="29"/>
      <c r="B231" s="30"/>
      <c r="C231" s="38"/>
      <c r="D231" s="29"/>
    </row>
    <row r="232" spans="1:4" s="81" customFormat="1" ht="12.75">
      <c r="A232" s="29"/>
      <c r="B232" s="30"/>
      <c r="C232" s="38"/>
      <c r="D232" s="29"/>
    </row>
    <row r="233" spans="1:4" s="81" customFormat="1" ht="12.75">
      <c r="A233" s="29"/>
      <c r="B233" s="30"/>
      <c r="C233" s="38"/>
      <c r="D233" s="29"/>
    </row>
    <row r="234" spans="1:4" s="81" customFormat="1" ht="12.75">
      <c r="A234" s="29"/>
      <c r="B234" s="30"/>
      <c r="C234" s="38"/>
      <c r="D234" s="29"/>
    </row>
    <row r="235" spans="1:4" s="81" customFormat="1" ht="12.75">
      <c r="A235" s="29"/>
      <c r="B235" s="30"/>
      <c r="C235" s="38"/>
      <c r="D235" s="29"/>
    </row>
    <row r="236" spans="1:4" s="81" customFormat="1" ht="12.75">
      <c r="A236" s="29"/>
      <c r="B236" s="30"/>
      <c r="C236" s="38"/>
      <c r="D236" s="29"/>
    </row>
    <row r="237" spans="1:4" s="81" customFormat="1" ht="12.75">
      <c r="A237" s="29"/>
      <c r="B237" s="30"/>
      <c r="C237" s="38"/>
      <c r="D237" s="29"/>
    </row>
    <row r="238" spans="1:4" s="81" customFormat="1" ht="12.75">
      <c r="A238" s="29"/>
      <c r="B238" s="30"/>
      <c r="C238" s="38"/>
      <c r="D238" s="29"/>
    </row>
    <row r="239" spans="1:4" s="81" customFormat="1" ht="12.75">
      <c r="A239" s="29"/>
      <c r="B239" s="30"/>
      <c r="C239" s="38"/>
      <c r="D239" s="29"/>
    </row>
    <row r="240" spans="1:4" s="81" customFormat="1" ht="12.75">
      <c r="A240" s="29"/>
      <c r="B240" s="30"/>
      <c r="C240" s="38"/>
      <c r="D240" s="29"/>
    </row>
    <row r="241" spans="1:4" s="81" customFormat="1" ht="12.75">
      <c r="A241" s="29"/>
      <c r="B241" s="30"/>
      <c r="C241" s="38"/>
      <c r="D241" s="29"/>
    </row>
    <row r="242" spans="1:4" s="81" customFormat="1" ht="12.75">
      <c r="A242" s="29"/>
      <c r="B242" s="30"/>
      <c r="C242" s="38"/>
      <c r="D242" s="29"/>
    </row>
    <row r="243" spans="1:4" s="81" customFormat="1" ht="12.75">
      <c r="A243" s="29"/>
      <c r="B243" s="30"/>
      <c r="C243" s="38"/>
      <c r="D243" s="29"/>
    </row>
    <row r="244" spans="1:4" s="81" customFormat="1" ht="12.75">
      <c r="A244" s="29"/>
      <c r="B244" s="30"/>
      <c r="C244" s="38"/>
      <c r="D244" s="29"/>
    </row>
    <row r="245" spans="1:4" s="81" customFormat="1" ht="12.75">
      <c r="A245" s="29"/>
      <c r="B245" s="30"/>
      <c r="C245" s="38"/>
      <c r="D245" s="29"/>
    </row>
    <row r="246" spans="1:4" s="81" customFormat="1" ht="12.75">
      <c r="A246" s="29"/>
      <c r="B246" s="30"/>
      <c r="C246" s="38"/>
      <c r="D246" s="29"/>
    </row>
    <row r="247" spans="1:4" s="81" customFormat="1" ht="12.75">
      <c r="A247" s="29"/>
      <c r="B247" s="30"/>
      <c r="C247" s="38"/>
      <c r="D247" s="29"/>
    </row>
    <row r="248" spans="1:4" s="81" customFormat="1" ht="12.75">
      <c r="A248" s="29"/>
      <c r="B248" s="30"/>
      <c r="C248" s="38"/>
      <c r="D248" s="29"/>
    </row>
    <row r="249" spans="1:4" s="81" customFormat="1" ht="12.75">
      <c r="A249" s="29"/>
      <c r="B249" s="30"/>
      <c r="C249" s="38"/>
      <c r="D249" s="29"/>
    </row>
    <row r="250" spans="1:4" s="81" customFormat="1" ht="12.75">
      <c r="A250" s="29"/>
      <c r="B250" s="30"/>
      <c r="C250" s="38"/>
      <c r="D250" s="29"/>
    </row>
    <row r="251" spans="1:4" s="81" customFormat="1" ht="12.75">
      <c r="A251" s="29"/>
      <c r="B251" s="30"/>
      <c r="C251" s="38"/>
      <c r="D251" s="29"/>
    </row>
    <row r="252" spans="1:4" s="81" customFormat="1" ht="12.75">
      <c r="A252" s="29"/>
      <c r="B252" s="30"/>
      <c r="C252" s="38"/>
      <c r="D252" s="29"/>
    </row>
    <row r="253" spans="1:4" s="81" customFormat="1" ht="12.75">
      <c r="A253" s="29"/>
      <c r="B253" s="30"/>
      <c r="C253" s="38"/>
      <c r="D253" s="29"/>
    </row>
    <row r="254" spans="1:4" s="81" customFormat="1" ht="12.75">
      <c r="A254" s="29"/>
      <c r="B254" s="30"/>
      <c r="C254" s="38"/>
      <c r="D254" s="29"/>
    </row>
    <row r="255" spans="1:4" s="81" customFormat="1" ht="12.75">
      <c r="A255" s="29"/>
      <c r="B255" s="30"/>
      <c r="C255" s="38"/>
      <c r="D255" s="29"/>
    </row>
    <row r="256" spans="1:4" s="81" customFormat="1" ht="12.75">
      <c r="A256" s="29"/>
      <c r="B256" s="30"/>
      <c r="C256" s="38"/>
      <c r="D256" s="29"/>
    </row>
    <row r="257" spans="1:4" s="81" customFormat="1" ht="12.75">
      <c r="A257" s="29"/>
      <c r="B257" s="30"/>
      <c r="C257" s="38"/>
      <c r="D257" s="29"/>
    </row>
    <row r="258" spans="1:4" s="81" customFormat="1" ht="12.75">
      <c r="A258" s="29"/>
      <c r="B258" s="30"/>
      <c r="C258" s="38"/>
      <c r="D258" s="29"/>
    </row>
    <row r="259" spans="1:4" s="81" customFormat="1" ht="12.75">
      <c r="A259" s="29"/>
      <c r="B259" s="30"/>
      <c r="C259" s="38"/>
      <c r="D259" s="29"/>
    </row>
    <row r="260" spans="1:4" s="81" customFormat="1" ht="12.75">
      <c r="A260" s="29"/>
      <c r="B260" s="30"/>
      <c r="C260" s="38"/>
      <c r="D260" s="29"/>
    </row>
    <row r="261" spans="1:4" s="81" customFormat="1" ht="12.75">
      <c r="A261" s="29"/>
      <c r="B261" s="30"/>
      <c r="C261" s="38"/>
      <c r="D261" s="29"/>
    </row>
    <row r="262" spans="1:7" s="81" customFormat="1" ht="12.75">
      <c r="A262" s="29"/>
      <c r="B262" s="30"/>
      <c r="C262" s="38"/>
      <c r="D262" s="29"/>
      <c r="E262" s="31"/>
      <c r="F262" s="31"/>
      <c r="G262" s="36"/>
    </row>
    <row r="263" spans="1:7" s="81" customFormat="1" ht="12.75">
      <c r="A263" s="29"/>
      <c r="B263" s="30"/>
      <c r="C263" s="38"/>
      <c r="D263" s="29"/>
      <c r="E263" s="31"/>
      <c r="F263" s="31"/>
      <c r="G263" s="37"/>
    </row>
    <row r="264" spans="1:7" s="81" customFormat="1" ht="12.75">
      <c r="A264" s="29"/>
      <c r="B264" s="30"/>
      <c r="C264" s="38"/>
      <c r="D264" s="29"/>
      <c r="E264" s="31"/>
      <c r="F264" s="31"/>
      <c r="G264" s="36"/>
    </row>
    <row r="265" spans="1:7" s="81" customFormat="1" ht="12.75">
      <c r="A265" s="29"/>
      <c r="B265" s="30"/>
      <c r="C265" s="38"/>
      <c r="D265" s="29"/>
      <c r="E265" s="31"/>
      <c r="F265" s="31"/>
      <c r="G265" s="37"/>
    </row>
    <row r="266" spans="1:6" s="81" customFormat="1" ht="12.75">
      <c r="A266" s="29"/>
      <c r="B266" s="30"/>
      <c r="C266" s="38"/>
      <c r="D266" s="29"/>
      <c r="E266" s="31"/>
      <c r="F266" s="31"/>
    </row>
    <row r="267" spans="1:6" s="81" customFormat="1" ht="12.75">
      <c r="A267" s="29"/>
      <c r="B267" s="30"/>
      <c r="C267" s="38"/>
      <c r="D267" s="29"/>
      <c r="E267" s="31"/>
      <c r="F267" s="31"/>
    </row>
    <row r="268" spans="1:6" s="81" customFormat="1" ht="12.75">
      <c r="A268" s="29"/>
      <c r="B268" s="30"/>
      <c r="C268" s="38"/>
      <c r="D268" s="29"/>
      <c r="E268" s="31"/>
      <c r="F268" s="31"/>
    </row>
    <row r="269" spans="1:6" s="81" customFormat="1" ht="12.75">
      <c r="A269" s="29"/>
      <c r="B269" s="30"/>
      <c r="C269" s="38"/>
      <c r="D269" s="29"/>
      <c r="E269" s="31"/>
      <c r="F269" s="31"/>
    </row>
    <row r="270" spans="1:6" s="81" customFormat="1" ht="12.75">
      <c r="A270" s="29"/>
      <c r="B270" s="30"/>
      <c r="C270" s="38"/>
      <c r="D270" s="29"/>
      <c r="E270" s="31"/>
      <c r="F270" s="31"/>
    </row>
    <row r="271" spans="1:6" s="81" customFormat="1" ht="12.75">
      <c r="A271" s="29"/>
      <c r="B271" s="30"/>
      <c r="C271" s="38"/>
      <c r="D271" s="29"/>
      <c r="E271" s="31"/>
      <c r="F271" s="31"/>
    </row>
    <row r="272" spans="1:6" s="81" customFormat="1" ht="12.75">
      <c r="A272" s="29"/>
      <c r="B272" s="30"/>
      <c r="C272" s="38"/>
      <c r="D272" s="29"/>
      <c r="E272" s="31"/>
      <c r="F272" s="31"/>
    </row>
    <row r="273" spans="1:6" s="81" customFormat="1" ht="12.75">
      <c r="A273" s="29"/>
      <c r="B273" s="30"/>
      <c r="C273" s="38"/>
      <c r="D273" s="29"/>
      <c r="E273" s="31"/>
      <c r="F273" s="31"/>
    </row>
    <row r="274" spans="1:6" s="81" customFormat="1" ht="12.75">
      <c r="A274" s="29"/>
      <c r="B274" s="30"/>
      <c r="C274" s="38"/>
      <c r="D274" s="29"/>
      <c r="E274" s="31"/>
      <c r="F274" s="31"/>
    </row>
    <row r="275" spans="1:6" s="81" customFormat="1" ht="12.75">
      <c r="A275" s="29"/>
      <c r="B275" s="30"/>
      <c r="C275" s="38"/>
      <c r="D275" s="29"/>
      <c r="E275" s="31"/>
      <c r="F275" s="31"/>
    </row>
    <row r="276" spans="1:6" s="81" customFormat="1" ht="12.75">
      <c r="A276" s="29"/>
      <c r="B276" s="30"/>
      <c r="C276" s="38"/>
      <c r="D276" s="29"/>
      <c r="E276" s="31"/>
      <c r="F276" s="31"/>
    </row>
    <row r="277" spans="1:6" s="81" customFormat="1" ht="12.75">
      <c r="A277" s="29"/>
      <c r="B277" s="30"/>
      <c r="C277" s="38"/>
      <c r="D277" s="29"/>
      <c r="E277" s="31"/>
      <c r="F277" s="31"/>
    </row>
    <row r="278" spans="1:6" s="81" customFormat="1" ht="12.75">
      <c r="A278" s="29"/>
      <c r="B278" s="30"/>
      <c r="C278" s="38"/>
      <c r="D278" s="29"/>
      <c r="E278" s="31"/>
      <c r="F278" s="31"/>
    </row>
    <row r="279" spans="1:6" s="81" customFormat="1" ht="12.75">
      <c r="A279" s="29"/>
      <c r="B279" s="30"/>
      <c r="C279" s="38"/>
      <c r="D279" s="29"/>
      <c r="E279" s="31"/>
      <c r="F279" s="31"/>
    </row>
    <row r="280" spans="1:6" s="81" customFormat="1" ht="12.75">
      <c r="A280" s="29"/>
      <c r="B280" s="30"/>
      <c r="C280" s="38"/>
      <c r="D280" s="29"/>
      <c r="E280" s="31"/>
      <c r="F280" s="31"/>
    </row>
    <row r="281" spans="1:6" s="81" customFormat="1" ht="12.75">
      <c r="A281" s="29"/>
      <c r="B281" s="30"/>
      <c r="C281" s="38"/>
      <c r="D281" s="29"/>
      <c r="E281" s="31"/>
      <c r="F281" s="31"/>
    </row>
    <row r="282" spans="1:6" s="81" customFormat="1" ht="12.75">
      <c r="A282" s="29"/>
      <c r="B282" s="30"/>
      <c r="C282" s="38"/>
      <c r="D282" s="29"/>
      <c r="E282" s="31"/>
      <c r="F282" s="31"/>
    </row>
    <row r="283" spans="1:6" s="81" customFormat="1" ht="12.75">
      <c r="A283" s="29"/>
      <c r="B283" s="30"/>
      <c r="C283" s="38"/>
      <c r="D283" s="29"/>
      <c r="E283" s="31"/>
      <c r="F283" s="31"/>
    </row>
    <row r="284" spans="1:6" s="81" customFormat="1" ht="12.75">
      <c r="A284" s="29"/>
      <c r="B284" s="30"/>
      <c r="C284" s="38"/>
      <c r="D284" s="29"/>
      <c r="E284" s="31"/>
      <c r="F284" s="31"/>
    </row>
    <row r="285" spans="1:6" s="81" customFormat="1" ht="12.75">
      <c r="A285" s="29"/>
      <c r="B285" s="30"/>
      <c r="C285" s="38"/>
      <c r="D285" s="29"/>
      <c r="E285" s="31"/>
      <c r="F285" s="31"/>
    </row>
    <row r="286" spans="1:6" s="81" customFormat="1" ht="12.75">
      <c r="A286" s="29"/>
      <c r="B286" s="30"/>
      <c r="C286" s="38"/>
      <c r="D286" s="29"/>
      <c r="E286" s="31"/>
      <c r="F286" s="31"/>
    </row>
    <row r="287" spans="1:6" s="81" customFormat="1" ht="12.75">
      <c r="A287" s="29"/>
      <c r="B287" s="30"/>
      <c r="C287" s="38"/>
      <c r="D287" s="29"/>
      <c r="E287" s="31"/>
      <c r="F287" s="31"/>
    </row>
    <row r="288" spans="1:6" s="81" customFormat="1" ht="12.75">
      <c r="A288" s="29"/>
      <c r="B288" s="30"/>
      <c r="C288" s="38"/>
      <c r="D288" s="29"/>
      <c r="E288" s="31"/>
      <c r="F288" s="31"/>
    </row>
    <row r="289" spans="1:6" s="81" customFormat="1" ht="12.75">
      <c r="A289" s="29"/>
      <c r="B289" s="30"/>
      <c r="C289" s="38"/>
      <c r="D289" s="29"/>
      <c r="E289" s="31"/>
      <c r="F289" s="31"/>
    </row>
    <row r="290" spans="1:6" s="81" customFormat="1" ht="12.75">
      <c r="A290" s="29"/>
      <c r="B290" s="30"/>
      <c r="C290" s="38"/>
      <c r="D290" s="29"/>
      <c r="E290" s="31"/>
      <c r="F290" s="31"/>
    </row>
    <row r="291" spans="1:6" s="81" customFormat="1" ht="12.75">
      <c r="A291" s="29"/>
      <c r="B291" s="30"/>
      <c r="C291" s="38"/>
      <c r="D291" s="29"/>
      <c r="E291" s="31"/>
      <c r="F291" s="31"/>
    </row>
    <row r="292" spans="1:6" s="81" customFormat="1" ht="12.75">
      <c r="A292" s="29"/>
      <c r="B292" s="30"/>
      <c r="C292" s="38"/>
      <c r="D292" s="29"/>
      <c r="E292" s="31"/>
      <c r="F292" s="31"/>
    </row>
    <row r="293" spans="1:6" s="81" customFormat="1" ht="12.75">
      <c r="A293" s="29"/>
      <c r="B293" s="30"/>
      <c r="C293" s="38"/>
      <c r="D293" s="29"/>
      <c r="E293" s="31"/>
      <c r="F293" s="31"/>
    </row>
    <row r="294" spans="1:6" s="81" customFormat="1" ht="12.75">
      <c r="A294" s="29"/>
      <c r="B294" s="30"/>
      <c r="C294" s="38"/>
      <c r="D294" s="29"/>
      <c r="E294" s="31"/>
      <c r="F294" s="31"/>
    </row>
    <row r="295" spans="1:6" s="81" customFormat="1" ht="12.75">
      <c r="A295" s="29"/>
      <c r="B295" s="30"/>
      <c r="C295" s="38"/>
      <c r="D295" s="29"/>
      <c r="E295" s="31"/>
      <c r="F295" s="31"/>
    </row>
    <row r="296" spans="1:6" s="81" customFormat="1" ht="12.75">
      <c r="A296" s="29"/>
      <c r="B296" s="30"/>
      <c r="C296" s="38"/>
      <c r="D296" s="29"/>
      <c r="E296" s="31"/>
      <c r="F296" s="31"/>
    </row>
    <row r="297" spans="1:6" s="81" customFormat="1" ht="12.75">
      <c r="A297" s="29"/>
      <c r="B297" s="30"/>
      <c r="C297" s="38"/>
      <c r="D297" s="29"/>
      <c r="E297" s="31"/>
      <c r="F297" s="31"/>
    </row>
    <row r="298" spans="1:6" s="81" customFormat="1" ht="12.75">
      <c r="A298" s="29"/>
      <c r="B298" s="30"/>
      <c r="C298" s="38"/>
      <c r="D298" s="29"/>
      <c r="E298" s="31"/>
      <c r="F298" s="31"/>
    </row>
    <row r="299" spans="1:6" s="81" customFormat="1" ht="12.75">
      <c r="A299" s="29"/>
      <c r="B299" s="30"/>
      <c r="C299" s="38"/>
      <c r="D299" s="29"/>
      <c r="E299" s="31"/>
      <c r="F299" s="31"/>
    </row>
    <row r="300" spans="1:6" s="81" customFormat="1" ht="12.75">
      <c r="A300" s="29"/>
      <c r="B300" s="30"/>
      <c r="C300" s="38"/>
      <c r="D300" s="29"/>
      <c r="E300" s="31"/>
      <c r="F300" s="31"/>
    </row>
    <row r="301" spans="1:6" s="81" customFormat="1" ht="12.75">
      <c r="A301" s="29"/>
      <c r="B301" s="30"/>
      <c r="C301" s="38"/>
      <c r="D301" s="29"/>
      <c r="E301" s="31"/>
      <c r="F301" s="31"/>
    </row>
    <row r="302" spans="1:6" s="81" customFormat="1" ht="12.75">
      <c r="A302" s="29"/>
      <c r="B302" s="30"/>
      <c r="C302" s="38"/>
      <c r="D302" s="29"/>
      <c r="E302" s="31"/>
      <c r="F302" s="31"/>
    </row>
    <row r="303" spans="1:6" s="81" customFormat="1" ht="12.75">
      <c r="A303" s="29"/>
      <c r="B303" s="30"/>
      <c r="C303" s="38"/>
      <c r="D303" s="29"/>
      <c r="E303" s="31"/>
      <c r="F303" s="31"/>
    </row>
    <row r="304" spans="1:6" s="81" customFormat="1" ht="12.75">
      <c r="A304" s="29"/>
      <c r="B304" s="30"/>
      <c r="C304" s="38"/>
      <c r="D304" s="29"/>
      <c r="E304" s="31"/>
      <c r="F304" s="31"/>
    </row>
    <row r="305" spans="1:6" s="81" customFormat="1" ht="12.75">
      <c r="A305" s="29"/>
      <c r="B305" s="30"/>
      <c r="C305" s="38"/>
      <c r="D305" s="29"/>
      <c r="E305" s="31"/>
      <c r="F305" s="31"/>
    </row>
    <row r="306" spans="1:6" s="81" customFormat="1" ht="12.75">
      <c r="A306" s="29"/>
      <c r="B306" s="30"/>
      <c r="C306" s="38"/>
      <c r="D306" s="29"/>
      <c r="E306" s="31"/>
      <c r="F306" s="31"/>
    </row>
    <row r="307" spans="1:6" s="81" customFormat="1" ht="12.75">
      <c r="A307" s="29"/>
      <c r="B307" s="30"/>
      <c r="C307" s="38"/>
      <c r="D307" s="29"/>
      <c r="E307" s="31"/>
      <c r="F307" s="31"/>
    </row>
    <row r="308" spans="1:6" s="81" customFormat="1" ht="12.75">
      <c r="A308" s="29"/>
      <c r="B308" s="30"/>
      <c r="C308" s="38"/>
      <c r="D308" s="29"/>
      <c r="E308" s="31"/>
      <c r="F308" s="31"/>
    </row>
    <row r="309" spans="1:6" s="81" customFormat="1" ht="12.75">
      <c r="A309" s="29"/>
      <c r="B309" s="30"/>
      <c r="C309" s="38"/>
      <c r="D309" s="29"/>
      <c r="E309" s="31"/>
      <c r="F309" s="31"/>
    </row>
    <row r="310" spans="1:6" s="81" customFormat="1" ht="12.75">
      <c r="A310" s="29"/>
      <c r="B310" s="30"/>
      <c r="C310" s="38"/>
      <c r="D310" s="29"/>
      <c r="E310" s="31"/>
      <c r="F310" s="31"/>
    </row>
    <row r="311" spans="1:6" s="81" customFormat="1" ht="12.75">
      <c r="A311" s="29"/>
      <c r="B311" s="30"/>
      <c r="C311" s="38"/>
      <c r="D311" s="29"/>
      <c r="E311" s="31"/>
      <c r="F311" s="31"/>
    </row>
    <row r="312" spans="1:6" s="81" customFormat="1" ht="12.75">
      <c r="A312" s="29"/>
      <c r="B312" s="30"/>
      <c r="C312" s="38"/>
      <c r="D312" s="29"/>
      <c r="E312" s="31"/>
      <c r="F312" s="31"/>
    </row>
    <row r="313" spans="1:6" s="81" customFormat="1" ht="12.75">
      <c r="A313" s="29"/>
      <c r="B313" s="30"/>
      <c r="C313" s="38"/>
      <c r="D313" s="29"/>
      <c r="E313" s="31"/>
      <c r="F313" s="31"/>
    </row>
    <row r="314" spans="1:6" s="81" customFormat="1" ht="12.75">
      <c r="A314" s="29"/>
      <c r="B314" s="30"/>
      <c r="C314" s="38"/>
      <c r="D314" s="29"/>
      <c r="E314" s="31"/>
      <c r="F314" s="31"/>
    </row>
    <row r="315" spans="1:6" s="81" customFormat="1" ht="12.75">
      <c r="A315" s="29"/>
      <c r="B315" s="30"/>
      <c r="C315" s="38"/>
      <c r="D315" s="29"/>
      <c r="E315" s="31"/>
      <c r="F315" s="31"/>
    </row>
    <row r="316" spans="1:6" s="81" customFormat="1" ht="12.75">
      <c r="A316" s="29"/>
      <c r="B316" s="30"/>
      <c r="C316" s="38"/>
      <c r="D316" s="29"/>
      <c r="E316" s="31"/>
      <c r="F316" s="31"/>
    </row>
    <row r="317" spans="1:6" s="81" customFormat="1" ht="12.75">
      <c r="A317" s="29"/>
      <c r="B317" s="30"/>
      <c r="C317" s="38"/>
      <c r="D317" s="29"/>
      <c r="E317" s="31"/>
      <c r="F317" s="31"/>
    </row>
    <row r="318" spans="1:6" s="81" customFormat="1" ht="12.75">
      <c r="A318" s="29"/>
      <c r="B318" s="30"/>
      <c r="C318" s="38"/>
      <c r="D318" s="29"/>
      <c r="E318" s="31"/>
      <c r="F318" s="31"/>
    </row>
    <row r="319" spans="1:6" s="81" customFormat="1" ht="12.75">
      <c r="A319" s="29"/>
      <c r="B319" s="30"/>
      <c r="C319" s="38"/>
      <c r="D319" s="29"/>
      <c r="E319" s="31"/>
      <c r="F319" s="31"/>
    </row>
  </sheetData>
  <mergeCells count="4">
    <mergeCell ref="A71:D71"/>
    <mergeCell ref="F1:G1"/>
    <mergeCell ref="A3:G3"/>
    <mergeCell ref="A2:G2"/>
  </mergeCells>
  <printOptions/>
  <pageMargins left="0.5905511811023623" right="0.3937007874015748" top="0.3937007874015748" bottom="0.5905511811023623" header="0.708661417322834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1">
      <selection activeCell="A1" sqref="A1"/>
    </sheetView>
  </sheetViews>
  <sheetFormatPr defaultColWidth="9.00390625" defaultRowHeight="12.75"/>
  <cols>
    <col min="1" max="1" width="4.625" style="19" customWidth="1"/>
    <col min="2" max="2" width="6.75390625" style="19" bestFit="1" customWidth="1"/>
    <col min="3" max="3" width="5.00390625" style="19" bestFit="1" customWidth="1"/>
    <col min="4" max="4" width="44.125" style="1" customWidth="1"/>
    <col min="5" max="5" width="11.625" style="1" customWidth="1"/>
    <col min="6" max="6" width="12.25390625" style="1" customWidth="1"/>
    <col min="7" max="7" width="9.75390625" style="1" customWidth="1"/>
    <col min="8" max="16384" width="7.875" style="1" customWidth="1"/>
  </cols>
  <sheetData>
    <row r="1" spans="5:7" ht="40.5" customHeight="1">
      <c r="E1" s="79"/>
      <c r="F1" s="191" t="s">
        <v>308</v>
      </c>
      <c r="G1" s="191"/>
    </row>
    <row r="3" spans="1:7" ht="18">
      <c r="A3" s="188" t="s">
        <v>286</v>
      </c>
      <c r="B3" s="188"/>
      <c r="C3" s="188"/>
      <c r="D3" s="188"/>
      <c r="E3" s="188"/>
      <c r="F3" s="188"/>
      <c r="G3" s="188"/>
    </row>
    <row r="4" spans="1:7" ht="18">
      <c r="A4" s="190" t="s">
        <v>303</v>
      </c>
      <c r="B4" s="190"/>
      <c r="C4" s="190"/>
      <c r="D4" s="190"/>
      <c r="E4" s="190"/>
      <c r="F4" s="190"/>
      <c r="G4" s="190"/>
    </row>
    <row r="5" ht="13.5" thickBot="1"/>
    <row r="6" spans="1:7" s="46" customFormat="1" ht="17.25" thickBot="1" thickTop="1">
      <c r="A6" s="111" t="s">
        <v>0</v>
      </c>
      <c r="B6" s="105" t="s">
        <v>1</v>
      </c>
      <c r="C6" s="112" t="s">
        <v>2</v>
      </c>
      <c r="D6" s="112" t="s">
        <v>3</v>
      </c>
      <c r="E6" s="132" t="s">
        <v>289</v>
      </c>
      <c r="F6" s="132" t="s">
        <v>288</v>
      </c>
      <c r="G6" s="88" t="s">
        <v>302</v>
      </c>
    </row>
    <row r="7" spans="1:7" s="46" customFormat="1" ht="16.5" thickTop="1">
      <c r="A7" s="3">
        <v>801</v>
      </c>
      <c r="B7" s="4"/>
      <c r="C7" s="5"/>
      <c r="D7" s="4" t="s">
        <v>21</v>
      </c>
      <c r="E7" s="136">
        <f>SUM(E9)</f>
        <v>4834</v>
      </c>
      <c r="F7" s="136">
        <f>SUM(F9)</f>
        <v>4834</v>
      </c>
      <c r="G7" s="192">
        <f>SUM(F7/E7)</f>
        <v>1</v>
      </c>
    </row>
    <row r="8" spans="1:7" s="46" customFormat="1" ht="15.75">
      <c r="A8" s="7"/>
      <c r="B8" s="8"/>
      <c r="C8" s="9"/>
      <c r="D8" s="20"/>
      <c r="E8" s="137"/>
      <c r="F8" s="137"/>
      <c r="G8" s="168"/>
    </row>
    <row r="9" spans="1:7" s="46" customFormat="1" ht="15.75">
      <c r="A9" s="7"/>
      <c r="B9" s="8">
        <v>80101</v>
      </c>
      <c r="C9" s="9"/>
      <c r="D9" s="20" t="s">
        <v>284</v>
      </c>
      <c r="E9" s="137">
        <f>SUM(E10:E10)</f>
        <v>4834</v>
      </c>
      <c r="F9" s="137">
        <f>SUM(F10:F10)</f>
        <v>4834</v>
      </c>
      <c r="G9" s="168">
        <f>SUM(F9/E9)</f>
        <v>1</v>
      </c>
    </row>
    <row r="10" spans="1:7" s="46" customFormat="1" ht="38.25">
      <c r="A10" s="15"/>
      <c r="B10" s="16"/>
      <c r="C10" s="21" t="s">
        <v>282</v>
      </c>
      <c r="D10" s="18" t="s">
        <v>283</v>
      </c>
      <c r="E10" s="138">
        <v>4834</v>
      </c>
      <c r="F10" s="138">
        <v>4834</v>
      </c>
      <c r="G10" s="169">
        <f>SUM(F10/E10)</f>
        <v>1</v>
      </c>
    </row>
    <row r="11" spans="1:256" ht="13.5" thickBot="1">
      <c r="A11" s="15"/>
      <c r="B11" s="16"/>
      <c r="C11" s="21"/>
      <c r="D11" s="18"/>
      <c r="E11" s="138"/>
      <c r="F11" s="138"/>
      <c r="G11" s="169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6.5" thickBot="1" thickTop="1">
      <c r="A12" s="177" t="s">
        <v>14</v>
      </c>
      <c r="B12" s="178"/>
      <c r="C12" s="178"/>
      <c r="D12" s="178"/>
      <c r="E12" s="157">
        <f>SUM(E7)</f>
        <v>4834</v>
      </c>
      <c r="F12" s="157">
        <f>SUM(F7)</f>
        <v>4834</v>
      </c>
      <c r="G12" s="211">
        <f>SUM(F12/E12)</f>
        <v>1</v>
      </c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246:256" ht="13.5" thickTop="1"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246:256" ht="12.75"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246:256" ht="12.75"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246:256" ht="12.75"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246:256" ht="12.75"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246:256" ht="12.75"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246:256" ht="12.75"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6:256" ht="12.75"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28" customFormat="1" ht="12.75">
      <c r="A21" s="19"/>
      <c r="B21" s="19"/>
      <c r="C21" s="19"/>
      <c r="D21" s="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4" s="27" customFormat="1" ht="12.75">
      <c r="A22" s="19"/>
      <c r="B22" s="19"/>
      <c r="C22" s="19"/>
      <c r="D22" s="1"/>
    </row>
    <row r="23" spans="246:256" ht="12.75"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2" customFormat="1" ht="12.75">
      <c r="A24" s="19"/>
      <c r="B24" s="19"/>
      <c r="C24" s="19"/>
      <c r="D24" s="1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spans="1:256" s="2" customFormat="1" ht="12.75">
      <c r="A25" s="19"/>
      <c r="B25" s="19"/>
      <c r="C25" s="19"/>
      <c r="D25" s="1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spans="1:256" s="2" customFormat="1" ht="12.75">
      <c r="A26" s="19"/>
      <c r="B26" s="19"/>
      <c r="C26" s="19"/>
      <c r="D26" s="1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</sheetData>
  <mergeCells count="4">
    <mergeCell ref="A12:D12"/>
    <mergeCell ref="F1:G1"/>
    <mergeCell ref="A4:G4"/>
    <mergeCell ref="A3:G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7"/>
  <sheetViews>
    <sheetView workbookViewId="0" topLeftCell="A1">
      <selection activeCell="A1" sqref="A1"/>
    </sheetView>
  </sheetViews>
  <sheetFormatPr defaultColWidth="9.00390625" defaultRowHeight="12.75"/>
  <cols>
    <col min="1" max="1" width="5.375" style="29" customWidth="1"/>
    <col min="2" max="2" width="7.75390625" style="30" bestFit="1" customWidth="1"/>
    <col min="3" max="3" width="5.00390625" style="38" bestFit="1" customWidth="1"/>
    <col min="4" max="4" width="45.375" style="29" customWidth="1"/>
    <col min="5" max="5" width="9.625" style="31" bestFit="1" customWidth="1"/>
    <col min="6" max="6" width="12.625" style="31" customWidth="1"/>
    <col min="7" max="7" width="9.75390625" style="29" customWidth="1"/>
    <col min="8" max="16384" width="7.875" style="29" customWidth="1"/>
  </cols>
  <sheetData>
    <row r="1" spans="5:7" ht="40.5" customHeight="1">
      <c r="E1" s="79"/>
      <c r="F1" s="191" t="s">
        <v>309</v>
      </c>
      <c r="G1" s="191"/>
    </row>
    <row r="2" ht="12.75">
      <c r="E2" s="89"/>
    </row>
    <row r="3" spans="1:7" s="38" customFormat="1" ht="18">
      <c r="A3" s="189" t="s">
        <v>287</v>
      </c>
      <c r="B3" s="189"/>
      <c r="C3" s="189"/>
      <c r="D3" s="189"/>
      <c r="E3" s="189"/>
      <c r="F3" s="189"/>
      <c r="G3" s="189"/>
    </row>
    <row r="4" spans="1:7" s="38" customFormat="1" ht="18">
      <c r="A4" s="190" t="s">
        <v>303</v>
      </c>
      <c r="B4" s="190"/>
      <c r="C4" s="190"/>
      <c r="D4" s="190"/>
      <c r="E4" s="190"/>
      <c r="F4" s="190"/>
      <c r="G4" s="190"/>
    </row>
    <row r="5" spans="1:6" s="17" customFormat="1" ht="13.5" thickBot="1">
      <c r="A5" s="32"/>
      <c r="B5" s="32"/>
      <c r="C5" s="32"/>
      <c r="D5" s="32"/>
      <c r="E5" s="33"/>
      <c r="F5" s="33"/>
    </row>
    <row r="6" spans="1:7" s="47" customFormat="1" ht="27" thickBot="1" thickTop="1">
      <c r="A6" s="113" t="s">
        <v>0</v>
      </c>
      <c r="B6" s="107" t="s">
        <v>1</v>
      </c>
      <c r="C6" s="114" t="s">
        <v>2</v>
      </c>
      <c r="D6" s="114" t="s">
        <v>3</v>
      </c>
      <c r="E6" s="132" t="s">
        <v>289</v>
      </c>
      <c r="F6" s="132" t="s">
        <v>288</v>
      </c>
      <c r="G6" s="88" t="s">
        <v>302</v>
      </c>
    </row>
    <row r="7" spans="1:7" s="47" customFormat="1" ht="16.5" thickTop="1">
      <c r="A7" s="3">
        <v>801</v>
      </c>
      <c r="B7" s="4"/>
      <c r="C7" s="5"/>
      <c r="D7" s="4" t="s">
        <v>21</v>
      </c>
      <c r="E7" s="136">
        <f>SUM(E9)</f>
        <v>4834</v>
      </c>
      <c r="F7" s="136">
        <f>SUM(F9)</f>
        <v>4834</v>
      </c>
      <c r="G7" s="192">
        <f>SUM(F7/E7)</f>
        <v>1</v>
      </c>
    </row>
    <row r="8" spans="1:7" s="47" customFormat="1" ht="15.75">
      <c r="A8" s="7"/>
      <c r="B8" s="8"/>
      <c r="C8" s="9"/>
      <c r="D8" s="20"/>
      <c r="E8" s="137"/>
      <c r="F8" s="137"/>
      <c r="G8" s="168"/>
    </row>
    <row r="9" spans="1:7" s="47" customFormat="1" ht="15.75">
      <c r="A9" s="7"/>
      <c r="B9" s="8">
        <v>80101</v>
      </c>
      <c r="C9" s="9"/>
      <c r="D9" s="20" t="s">
        <v>284</v>
      </c>
      <c r="E9" s="137">
        <f>SUM(E10:E10)</f>
        <v>4834</v>
      </c>
      <c r="F9" s="137">
        <f>SUM(F10:F10)</f>
        <v>4834</v>
      </c>
      <c r="G9" s="168">
        <f>SUM(F9/E9)</f>
        <v>1</v>
      </c>
    </row>
    <row r="10" spans="1:7" s="47" customFormat="1" ht="15.75">
      <c r="A10" s="15"/>
      <c r="B10" s="16"/>
      <c r="C10" s="74" t="s">
        <v>116</v>
      </c>
      <c r="D10" s="56" t="s">
        <v>117</v>
      </c>
      <c r="E10" s="138">
        <v>4834</v>
      </c>
      <c r="F10" s="138">
        <v>4834</v>
      </c>
      <c r="G10" s="169">
        <f>SUM(F10/E10)</f>
        <v>1</v>
      </c>
    </row>
    <row r="11" spans="1:7" s="47" customFormat="1" ht="16.5" thickBot="1">
      <c r="A11" s="15"/>
      <c r="B11" s="16"/>
      <c r="C11" s="21"/>
      <c r="D11" s="18"/>
      <c r="E11" s="138"/>
      <c r="F11" s="138"/>
      <c r="G11" s="169"/>
    </row>
    <row r="12" spans="1:7" s="81" customFormat="1" ht="16.5" thickBot="1" thickTop="1">
      <c r="A12" s="185" t="s">
        <v>14</v>
      </c>
      <c r="B12" s="186"/>
      <c r="C12" s="186"/>
      <c r="D12" s="186"/>
      <c r="E12" s="158">
        <f>SUM(E7)</f>
        <v>4834</v>
      </c>
      <c r="F12" s="158">
        <f>SUM(F7)</f>
        <v>4834</v>
      </c>
      <c r="G12" s="212">
        <f>SUM(F12/E12)</f>
        <v>1</v>
      </c>
    </row>
    <row r="13" spans="1:4" s="81" customFormat="1" ht="13.5" thickTop="1">
      <c r="A13" s="29"/>
      <c r="B13" s="30"/>
      <c r="C13" s="38"/>
      <c r="D13" s="29"/>
    </row>
    <row r="14" spans="1:4" s="81" customFormat="1" ht="12.75">
      <c r="A14" s="29"/>
      <c r="B14" s="30"/>
      <c r="C14" s="38"/>
      <c r="D14" s="29"/>
    </row>
    <row r="15" spans="1:4" s="81" customFormat="1" ht="12.75">
      <c r="A15" s="29"/>
      <c r="B15" s="30"/>
      <c r="C15" s="38"/>
      <c r="D15" s="29"/>
    </row>
    <row r="16" spans="1:4" s="81" customFormat="1" ht="12.75">
      <c r="A16" s="29"/>
      <c r="B16" s="30"/>
      <c r="C16" s="38"/>
      <c r="D16" s="29"/>
    </row>
    <row r="17" spans="1:4" s="81" customFormat="1" ht="12.75">
      <c r="A17" s="29"/>
      <c r="B17" s="30"/>
      <c r="C17" s="38"/>
      <c r="D17" s="29"/>
    </row>
    <row r="18" spans="1:4" s="81" customFormat="1" ht="12.75">
      <c r="A18" s="29"/>
      <c r="B18" s="30"/>
      <c r="C18" s="38"/>
      <c r="D18" s="29"/>
    </row>
    <row r="19" spans="1:4" s="81" customFormat="1" ht="12.75">
      <c r="A19" s="29"/>
      <c r="B19" s="30"/>
      <c r="C19" s="38"/>
      <c r="D19" s="29"/>
    </row>
    <row r="20" spans="1:4" s="81" customFormat="1" ht="12.75">
      <c r="A20" s="29"/>
      <c r="B20" s="30"/>
      <c r="C20" s="38"/>
      <c r="D20" s="29"/>
    </row>
    <row r="21" spans="1:4" s="81" customFormat="1" ht="12.75">
      <c r="A21" s="29"/>
      <c r="B21" s="30"/>
      <c r="C21" s="38"/>
      <c r="D21" s="29"/>
    </row>
    <row r="22" spans="1:4" s="81" customFormat="1" ht="12.75">
      <c r="A22" s="29"/>
      <c r="B22" s="30"/>
      <c r="C22" s="38"/>
      <c r="D22" s="29"/>
    </row>
    <row r="23" spans="1:4" s="81" customFormat="1" ht="12.75">
      <c r="A23" s="29"/>
      <c r="B23" s="30"/>
      <c r="C23" s="38"/>
      <c r="D23" s="29"/>
    </row>
    <row r="24" spans="1:4" s="81" customFormat="1" ht="12.75">
      <c r="A24" s="29"/>
      <c r="B24" s="30"/>
      <c r="C24" s="38"/>
      <c r="D24" s="29"/>
    </row>
    <row r="25" spans="1:4" s="81" customFormat="1" ht="12.75">
      <c r="A25" s="29"/>
      <c r="B25" s="30"/>
      <c r="C25" s="38"/>
      <c r="D25" s="29"/>
    </row>
    <row r="26" spans="1:4" s="81" customFormat="1" ht="12.75">
      <c r="A26" s="29"/>
      <c r="B26" s="30"/>
      <c r="C26" s="38"/>
      <c r="D26" s="29"/>
    </row>
    <row r="27" spans="1:4" s="81" customFormat="1" ht="12.75">
      <c r="A27" s="29"/>
      <c r="B27" s="30"/>
      <c r="C27" s="38"/>
      <c r="D27" s="29"/>
    </row>
    <row r="28" spans="1:4" s="81" customFormat="1" ht="12.75">
      <c r="A28" s="29"/>
      <c r="B28" s="30"/>
      <c r="C28" s="38"/>
      <c r="D28" s="29"/>
    </row>
    <row r="29" spans="1:4" s="81" customFormat="1" ht="12.75">
      <c r="A29" s="29"/>
      <c r="B29" s="30"/>
      <c r="C29" s="38"/>
      <c r="D29" s="29"/>
    </row>
    <row r="30" spans="1:4" s="81" customFormat="1" ht="12.75">
      <c r="A30" s="29"/>
      <c r="B30" s="30"/>
      <c r="C30" s="38"/>
      <c r="D30" s="29"/>
    </row>
    <row r="31" spans="1:4" s="81" customFormat="1" ht="12.75">
      <c r="A31" s="29"/>
      <c r="B31" s="30"/>
      <c r="C31" s="38"/>
      <c r="D31" s="29"/>
    </row>
    <row r="32" spans="1:4" s="81" customFormat="1" ht="12.75">
      <c r="A32" s="29"/>
      <c r="B32" s="30"/>
      <c r="C32" s="38"/>
      <c r="D32" s="29"/>
    </row>
    <row r="33" spans="1:4" s="81" customFormat="1" ht="12.75">
      <c r="A33" s="29"/>
      <c r="B33" s="30"/>
      <c r="C33" s="38"/>
      <c r="D33" s="29"/>
    </row>
    <row r="34" spans="1:4" s="81" customFormat="1" ht="12.75">
      <c r="A34" s="29"/>
      <c r="B34" s="30"/>
      <c r="C34" s="38"/>
      <c r="D34" s="29"/>
    </row>
    <row r="35" spans="1:4" s="81" customFormat="1" ht="12.75">
      <c r="A35" s="29"/>
      <c r="B35" s="30"/>
      <c r="C35" s="38"/>
      <c r="D35" s="29"/>
    </row>
    <row r="36" spans="1:4" s="81" customFormat="1" ht="12.75">
      <c r="A36" s="29"/>
      <c r="B36" s="30"/>
      <c r="C36" s="38"/>
      <c r="D36" s="29"/>
    </row>
    <row r="37" spans="1:4" s="81" customFormat="1" ht="12.75">
      <c r="A37" s="29"/>
      <c r="B37" s="30"/>
      <c r="C37" s="38"/>
      <c r="D37" s="29"/>
    </row>
    <row r="38" spans="1:4" s="81" customFormat="1" ht="12.75">
      <c r="A38" s="29"/>
      <c r="B38" s="30"/>
      <c r="C38" s="38"/>
      <c r="D38" s="29"/>
    </row>
    <row r="39" spans="1:4" s="34" customFormat="1" ht="12.75">
      <c r="A39" s="29"/>
      <c r="B39" s="30"/>
      <c r="C39" s="38"/>
      <c r="D39" s="29"/>
    </row>
    <row r="40" spans="1:4" s="35" customFormat="1" ht="12.75">
      <c r="A40" s="29"/>
      <c r="B40" s="30"/>
      <c r="C40" s="38"/>
      <c r="D40" s="29"/>
    </row>
    <row r="41" spans="1:4" s="35" customFormat="1" ht="12.75">
      <c r="A41" s="29"/>
      <c r="B41" s="30"/>
      <c r="C41" s="38"/>
      <c r="D41" s="29"/>
    </row>
    <row r="42" spans="1:4" s="35" customFormat="1" ht="12.75">
      <c r="A42" s="29"/>
      <c r="B42" s="30"/>
      <c r="C42" s="38"/>
      <c r="D42" s="29"/>
    </row>
    <row r="43" spans="1:4" s="35" customFormat="1" ht="12.75">
      <c r="A43" s="29"/>
      <c r="B43" s="30"/>
      <c r="C43" s="38"/>
      <c r="D43" s="29"/>
    </row>
    <row r="44" spans="1:4" s="35" customFormat="1" ht="12.75">
      <c r="A44" s="29"/>
      <c r="B44" s="30"/>
      <c r="C44" s="38"/>
      <c r="D44" s="29"/>
    </row>
    <row r="45" spans="1:4" s="35" customFormat="1" ht="12.75">
      <c r="A45" s="29"/>
      <c r="B45" s="30"/>
      <c r="C45" s="38"/>
      <c r="D45" s="29"/>
    </row>
    <row r="46" spans="1:4" s="35" customFormat="1" ht="12.75">
      <c r="A46" s="29"/>
      <c r="B46" s="30"/>
      <c r="C46" s="38"/>
      <c r="D46" s="29"/>
    </row>
    <row r="47" spans="1:4" s="35" customFormat="1" ht="12.75">
      <c r="A47" s="29"/>
      <c r="B47" s="30"/>
      <c r="C47" s="38"/>
      <c r="D47" s="29"/>
    </row>
    <row r="48" spans="1:4" s="35" customFormat="1" ht="12.75">
      <c r="A48" s="29"/>
      <c r="B48" s="30"/>
      <c r="C48" s="38"/>
      <c r="D48" s="29"/>
    </row>
    <row r="49" spans="1:4" s="35" customFormat="1" ht="12.75">
      <c r="A49" s="29"/>
      <c r="B49" s="30"/>
      <c r="C49" s="38"/>
      <c r="D49" s="29"/>
    </row>
    <row r="50" spans="1:4" s="35" customFormat="1" ht="12.75">
      <c r="A50" s="29"/>
      <c r="B50" s="30"/>
      <c r="C50" s="38"/>
      <c r="D50" s="29"/>
    </row>
    <row r="51" spans="1:4" s="35" customFormat="1" ht="12.75">
      <c r="A51" s="29"/>
      <c r="B51" s="30"/>
      <c r="C51" s="38"/>
      <c r="D51" s="29"/>
    </row>
    <row r="52" spans="1:4" s="35" customFormat="1" ht="12.75">
      <c r="A52" s="29"/>
      <c r="B52" s="30"/>
      <c r="C52" s="38"/>
      <c r="D52" s="29"/>
    </row>
    <row r="53" spans="1:4" s="35" customFormat="1" ht="12.75">
      <c r="A53" s="29"/>
      <c r="B53" s="30"/>
      <c r="C53" s="38"/>
      <c r="D53" s="29"/>
    </row>
    <row r="54" spans="1:4" s="35" customFormat="1" ht="12.75">
      <c r="A54" s="29"/>
      <c r="B54" s="30"/>
      <c r="C54" s="38"/>
      <c r="D54" s="29"/>
    </row>
    <row r="55" spans="1:4" s="35" customFormat="1" ht="12.75">
      <c r="A55" s="29"/>
      <c r="B55" s="30"/>
      <c r="C55" s="38"/>
      <c r="D55" s="29"/>
    </row>
    <row r="56" spans="1:4" s="35" customFormat="1" ht="12.75">
      <c r="A56" s="29"/>
      <c r="B56" s="30"/>
      <c r="C56" s="38"/>
      <c r="D56" s="29"/>
    </row>
    <row r="57" spans="1:4" s="35" customFormat="1" ht="12.75">
      <c r="A57" s="29"/>
      <c r="B57" s="30"/>
      <c r="C57" s="38"/>
      <c r="D57" s="29"/>
    </row>
    <row r="58" spans="1:4" s="35" customFormat="1" ht="12.75">
      <c r="A58" s="29"/>
      <c r="B58" s="30"/>
      <c r="C58" s="38"/>
      <c r="D58" s="29"/>
    </row>
    <row r="59" spans="1:4" s="35" customFormat="1" ht="12.75">
      <c r="A59" s="29"/>
      <c r="B59" s="30"/>
      <c r="C59" s="38"/>
      <c r="D59" s="29"/>
    </row>
    <row r="60" spans="1:4" s="35" customFormat="1" ht="12.75">
      <c r="A60" s="29"/>
      <c r="B60" s="30"/>
      <c r="C60" s="38"/>
      <c r="D60" s="29"/>
    </row>
    <row r="61" spans="1:4" s="35" customFormat="1" ht="12.75">
      <c r="A61" s="29"/>
      <c r="B61" s="30"/>
      <c r="C61" s="38"/>
      <c r="D61" s="29"/>
    </row>
    <row r="62" spans="1:4" s="35" customFormat="1" ht="12.75">
      <c r="A62" s="29"/>
      <c r="B62" s="30"/>
      <c r="C62" s="38"/>
      <c r="D62" s="29"/>
    </row>
    <row r="63" spans="1:4" s="35" customFormat="1" ht="12.75">
      <c r="A63" s="29"/>
      <c r="B63" s="30"/>
      <c r="C63" s="38"/>
      <c r="D63" s="29"/>
    </row>
    <row r="64" spans="1:4" s="35" customFormat="1" ht="12.75">
      <c r="A64" s="29"/>
      <c r="B64" s="30"/>
      <c r="C64" s="38"/>
      <c r="D64" s="29"/>
    </row>
    <row r="65" spans="1:4" s="35" customFormat="1" ht="12.75">
      <c r="A65" s="29"/>
      <c r="B65" s="30"/>
      <c r="C65" s="38"/>
      <c r="D65" s="29"/>
    </row>
    <row r="66" spans="1:4" s="35" customFormat="1" ht="12.75">
      <c r="A66" s="29"/>
      <c r="B66" s="30"/>
      <c r="C66" s="38"/>
      <c r="D66" s="29"/>
    </row>
    <row r="67" spans="1:4" s="35" customFormat="1" ht="12.75">
      <c r="A67" s="29"/>
      <c r="B67" s="30"/>
      <c r="C67" s="38"/>
      <c r="D67" s="29"/>
    </row>
    <row r="68" spans="1:4" s="35" customFormat="1" ht="12.75">
      <c r="A68" s="29"/>
      <c r="B68" s="30"/>
      <c r="C68" s="38"/>
      <c r="D68" s="29"/>
    </row>
    <row r="69" spans="1:4" s="35" customFormat="1" ht="12.75">
      <c r="A69" s="29"/>
      <c r="B69" s="30"/>
      <c r="C69" s="38"/>
      <c r="D69" s="29"/>
    </row>
    <row r="70" spans="1:4" s="35" customFormat="1" ht="12.75">
      <c r="A70" s="29"/>
      <c r="B70" s="30"/>
      <c r="C70" s="38"/>
      <c r="D70" s="29"/>
    </row>
    <row r="71" spans="1:4" s="35" customFormat="1" ht="12.75">
      <c r="A71" s="29"/>
      <c r="B71" s="30"/>
      <c r="C71" s="38"/>
      <c r="D71" s="29"/>
    </row>
    <row r="72" spans="1:4" s="35" customFormat="1" ht="12.75">
      <c r="A72" s="29"/>
      <c r="B72" s="30"/>
      <c r="C72" s="38"/>
      <c r="D72" s="29"/>
    </row>
    <row r="73" spans="1:4" s="35" customFormat="1" ht="12.75">
      <c r="A73" s="29"/>
      <c r="B73" s="30"/>
      <c r="C73" s="38"/>
      <c r="D73" s="29"/>
    </row>
    <row r="74" spans="1:4" s="35" customFormat="1" ht="12.75">
      <c r="A74" s="29"/>
      <c r="B74" s="30"/>
      <c r="C74" s="38"/>
      <c r="D74" s="29"/>
    </row>
    <row r="75" spans="1:4" s="35" customFormat="1" ht="12.75">
      <c r="A75" s="29"/>
      <c r="B75" s="30"/>
      <c r="C75" s="38"/>
      <c r="D75" s="29"/>
    </row>
    <row r="76" spans="1:4" s="35" customFormat="1" ht="12.75">
      <c r="A76" s="29"/>
      <c r="B76" s="30"/>
      <c r="C76" s="38"/>
      <c r="D76" s="29"/>
    </row>
    <row r="77" spans="1:4" s="35" customFormat="1" ht="12.75">
      <c r="A77" s="29"/>
      <c r="B77" s="30"/>
      <c r="C77" s="38"/>
      <c r="D77" s="29"/>
    </row>
    <row r="78" spans="1:4" s="35" customFormat="1" ht="12.75">
      <c r="A78" s="29"/>
      <c r="B78" s="30"/>
      <c r="C78" s="38"/>
      <c r="D78" s="29"/>
    </row>
    <row r="79" spans="1:4" s="81" customFormat="1" ht="12.75">
      <c r="A79" s="29"/>
      <c r="B79" s="30"/>
      <c r="C79" s="38"/>
      <c r="D79" s="29"/>
    </row>
    <row r="80" spans="1:4" s="81" customFormat="1" ht="12.75">
      <c r="A80" s="29"/>
      <c r="B80" s="30"/>
      <c r="C80" s="38"/>
      <c r="D80" s="29"/>
    </row>
    <row r="81" spans="1:4" s="81" customFormat="1" ht="12.75">
      <c r="A81" s="29"/>
      <c r="B81" s="30"/>
      <c r="C81" s="38"/>
      <c r="D81" s="29"/>
    </row>
    <row r="82" spans="1:4" s="81" customFormat="1" ht="12.75">
      <c r="A82" s="29"/>
      <c r="B82" s="30"/>
      <c r="C82" s="38"/>
      <c r="D82" s="29"/>
    </row>
    <row r="83" spans="1:4" s="81" customFormat="1" ht="12.75">
      <c r="A83" s="29"/>
      <c r="B83" s="30"/>
      <c r="C83" s="38"/>
      <c r="D83" s="29"/>
    </row>
    <row r="84" spans="1:4" s="81" customFormat="1" ht="12.75">
      <c r="A84" s="29"/>
      <c r="B84" s="30"/>
      <c r="C84" s="38"/>
      <c r="D84" s="29"/>
    </row>
    <row r="85" spans="1:4" s="81" customFormat="1" ht="12.75">
      <c r="A85" s="29"/>
      <c r="B85" s="30"/>
      <c r="C85" s="38"/>
      <c r="D85" s="29"/>
    </row>
    <row r="86" spans="1:4" s="81" customFormat="1" ht="12.75">
      <c r="A86" s="29"/>
      <c r="B86" s="30"/>
      <c r="C86" s="38"/>
      <c r="D86" s="29"/>
    </row>
    <row r="87" spans="1:4" s="81" customFormat="1" ht="12.75">
      <c r="A87" s="29"/>
      <c r="B87" s="30"/>
      <c r="C87" s="38"/>
      <c r="D87" s="29"/>
    </row>
    <row r="88" spans="1:4" s="81" customFormat="1" ht="12.75">
      <c r="A88" s="29"/>
      <c r="B88" s="30"/>
      <c r="C88" s="38"/>
      <c r="D88" s="29"/>
    </row>
    <row r="89" spans="1:4" s="81" customFormat="1" ht="12.75">
      <c r="A89" s="29"/>
      <c r="B89" s="30"/>
      <c r="C89" s="38"/>
      <c r="D89" s="29"/>
    </row>
    <row r="90" spans="1:4" s="81" customFormat="1" ht="12.75">
      <c r="A90" s="29"/>
      <c r="B90" s="30"/>
      <c r="C90" s="38"/>
      <c r="D90" s="29"/>
    </row>
    <row r="91" spans="1:4" s="81" customFormat="1" ht="12.75">
      <c r="A91" s="29"/>
      <c r="B91" s="30"/>
      <c r="C91" s="38"/>
      <c r="D91" s="29"/>
    </row>
    <row r="92" spans="1:4" s="81" customFormat="1" ht="12.75">
      <c r="A92" s="29"/>
      <c r="B92" s="30"/>
      <c r="C92" s="38"/>
      <c r="D92" s="29"/>
    </row>
    <row r="93" spans="1:4" s="81" customFormat="1" ht="12.75">
      <c r="A93" s="29"/>
      <c r="B93" s="30"/>
      <c r="C93" s="38"/>
      <c r="D93" s="29"/>
    </row>
    <row r="94" spans="1:4" s="81" customFormat="1" ht="12.75">
      <c r="A94" s="29"/>
      <c r="B94" s="30"/>
      <c r="C94" s="38"/>
      <c r="D94" s="29"/>
    </row>
    <row r="95" spans="1:4" s="81" customFormat="1" ht="12.75">
      <c r="A95" s="29"/>
      <c r="B95" s="30"/>
      <c r="C95" s="38"/>
      <c r="D95" s="29"/>
    </row>
    <row r="96" spans="1:4" s="81" customFormat="1" ht="12.75">
      <c r="A96" s="29"/>
      <c r="B96" s="30"/>
      <c r="C96" s="38"/>
      <c r="D96" s="29"/>
    </row>
    <row r="97" spans="1:4" s="81" customFormat="1" ht="12.75">
      <c r="A97" s="29"/>
      <c r="B97" s="30"/>
      <c r="C97" s="38"/>
      <c r="D97" s="29"/>
    </row>
    <row r="98" spans="1:4" s="81" customFormat="1" ht="12.75">
      <c r="A98" s="29"/>
      <c r="B98" s="30"/>
      <c r="C98" s="38"/>
      <c r="D98" s="29"/>
    </row>
    <row r="99" spans="1:4" s="81" customFormat="1" ht="12.75">
      <c r="A99" s="29"/>
      <c r="B99" s="30"/>
      <c r="C99" s="38"/>
      <c r="D99" s="29"/>
    </row>
    <row r="100" spans="1:4" s="81" customFormat="1" ht="12.75">
      <c r="A100" s="29"/>
      <c r="B100" s="30"/>
      <c r="C100" s="38"/>
      <c r="D100" s="29"/>
    </row>
    <row r="101" spans="1:4" s="81" customFormat="1" ht="12.75">
      <c r="A101" s="29"/>
      <c r="B101" s="30"/>
      <c r="C101" s="38"/>
      <c r="D101" s="29"/>
    </row>
    <row r="102" spans="1:4" s="81" customFormat="1" ht="12.75">
      <c r="A102" s="29"/>
      <c r="B102" s="30"/>
      <c r="C102" s="38"/>
      <c r="D102" s="29"/>
    </row>
    <row r="103" spans="1:4" s="81" customFormat="1" ht="12.75">
      <c r="A103" s="29"/>
      <c r="B103" s="30"/>
      <c r="C103" s="38"/>
      <c r="D103" s="29"/>
    </row>
    <row r="104" spans="1:4" s="81" customFormat="1" ht="12.75">
      <c r="A104" s="29"/>
      <c r="B104" s="30"/>
      <c r="C104" s="38"/>
      <c r="D104" s="29"/>
    </row>
    <row r="105" spans="1:4" s="81" customFormat="1" ht="12.75">
      <c r="A105" s="29"/>
      <c r="B105" s="30"/>
      <c r="C105" s="38"/>
      <c r="D105" s="29"/>
    </row>
    <row r="106" spans="1:4" s="81" customFormat="1" ht="12.75">
      <c r="A106" s="29"/>
      <c r="B106" s="30"/>
      <c r="C106" s="38"/>
      <c r="D106" s="29"/>
    </row>
    <row r="107" spans="1:4" s="81" customFormat="1" ht="12.75">
      <c r="A107" s="29"/>
      <c r="B107" s="30"/>
      <c r="C107" s="38"/>
      <c r="D107" s="29"/>
    </row>
    <row r="108" spans="1:4" s="81" customFormat="1" ht="12.75">
      <c r="A108" s="29"/>
      <c r="B108" s="30"/>
      <c r="C108" s="38"/>
      <c r="D108" s="29"/>
    </row>
    <row r="109" spans="1:4" s="81" customFormat="1" ht="12.75">
      <c r="A109" s="29"/>
      <c r="B109" s="30"/>
      <c r="C109" s="38"/>
      <c r="D109" s="29"/>
    </row>
    <row r="110" spans="1:4" s="81" customFormat="1" ht="12.75">
      <c r="A110" s="29"/>
      <c r="B110" s="30"/>
      <c r="C110" s="38"/>
      <c r="D110" s="29"/>
    </row>
    <row r="111" spans="1:4" s="81" customFormat="1" ht="12.75">
      <c r="A111" s="29"/>
      <c r="B111" s="30"/>
      <c r="C111" s="38"/>
      <c r="D111" s="29"/>
    </row>
    <row r="112" spans="1:4" s="81" customFormat="1" ht="12.75">
      <c r="A112" s="29"/>
      <c r="B112" s="30"/>
      <c r="C112" s="38"/>
      <c r="D112" s="29"/>
    </row>
    <row r="113" spans="1:4" s="81" customFormat="1" ht="12.75">
      <c r="A113" s="29"/>
      <c r="B113" s="30"/>
      <c r="C113" s="38"/>
      <c r="D113" s="29"/>
    </row>
    <row r="114" spans="1:4" s="81" customFormat="1" ht="12.75">
      <c r="A114" s="29"/>
      <c r="B114" s="30"/>
      <c r="C114" s="38"/>
      <c r="D114" s="29"/>
    </row>
    <row r="115" spans="1:4" s="81" customFormat="1" ht="12.75">
      <c r="A115" s="29"/>
      <c r="B115" s="30"/>
      <c r="C115" s="38"/>
      <c r="D115" s="29"/>
    </row>
    <row r="116" spans="1:4" s="81" customFormat="1" ht="12.75">
      <c r="A116" s="29"/>
      <c r="B116" s="30"/>
      <c r="C116" s="38"/>
      <c r="D116" s="29"/>
    </row>
    <row r="117" spans="1:4" s="81" customFormat="1" ht="12.75">
      <c r="A117" s="29"/>
      <c r="B117" s="30"/>
      <c r="C117" s="38"/>
      <c r="D117" s="29"/>
    </row>
    <row r="118" spans="1:4" s="81" customFormat="1" ht="12.75">
      <c r="A118" s="29"/>
      <c r="B118" s="30"/>
      <c r="C118" s="38"/>
      <c r="D118" s="29"/>
    </row>
    <row r="119" spans="1:4" s="81" customFormat="1" ht="12.75">
      <c r="A119" s="29"/>
      <c r="B119" s="30"/>
      <c r="C119" s="38"/>
      <c r="D119" s="29"/>
    </row>
    <row r="120" spans="1:4" s="81" customFormat="1" ht="12.75">
      <c r="A120" s="29"/>
      <c r="B120" s="30"/>
      <c r="C120" s="38"/>
      <c r="D120" s="29"/>
    </row>
    <row r="121" spans="1:4" s="81" customFormat="1" ht="12.75">
      <c r="A121" s="29"/>
      <c r="B121" s="30"/>
      <c r="C121" s="38"/>
      <c r="D121" s="29"/>
    </row>
    <row r="122" spans="1:4" s="81" customFormat="1" ht="12.75">
      <c r="A122" s="29"/>
      <c r="B122" s="30"/>
      <c r="C122" s="38"/>
      <c r="D122" s="29"/>
    </row>
    <row r="123" spans="1:4" s="81" customFormat="1" ht="12.75">
      <c r="A123" s="29"/>
      <c r="B123" s="30"/>
      <c r="C123" s="38"/>
      <c r="D123" s="29"/>
    </row>
    <row r="124" spans="1:4" s="81" customFormat="1" ht="12.75">
      <c r="A124" s="29"/>
      <c r="B124" s="30"/>
      <c r="C124" s="38"/>
      <c r="D124" s="29"/>
    </row>
    <row r="125" spans="1:4" s="81" customFormat="1" ht="12.75">
      <c r="A125" s="29"/>
      <c r="B125" s="30"/>
      <c r="C125" s="38"/>
      <c r="D125" s="29"/>
    </row>
    <row r="126" spans="1:4" s="81" customFormat="1" ht="12.75">
      <c r="A126" s="29"/>
      <c r="B126" s="30"/>
      <c r="C126" s="38"/>
      <c r="D126" s="29"/>
    </row>
    <row r="127" spans="1:4" s="81" customFormat="1" ht="12.75">
      <c r="A127" s="29"/>
      <c r="B127" s="30"/>
      <c r="C127" s="38"/>
      <c r="D127" s="29"/>
    </row>
    <row r="128" spans="1:4" s="81" customFormat="1" ht="12.75">
      <c r="A128" s="29"/>
      <c r="B128" s="30"/>
      <c r="C128" s="38"/>
      <c r="D128" s="29"/>
    </row>
    <row r="129" spans="1:4" s="81" customFormat="1" ht="12.75">
      <c r="A129" s="29"/>
      <c r="B129" s="30"/>
      <c r="C129" s="38"/>
      <c r="D129" s="29"/>
    </row>
    <row r="130" spans="1:4" s="81" customFormat="1" ht="12.75">
      <c r="A130" s="29"/>
      <c r="B130" s="30"/>
      <c r="C130" s="38"/>
      <c r="D130" s="29"/>
    </row>
    <row r="131" spans="1:4" s="81" customFormat="1" ht="12.75">
      <c r="A131" s="29"/>
      <c r="B131" s="30"/>
      <c r="C131" s="38"/>
      <c r="D131" s="29"/>
    </row>
    <row r="132" spans="1:4" s="81" customFormat="1" ht="12.75">
      <c r="A132" s="29"/>
      <c r="B132" s="30"/>
      <c r="C132" s="38"/>
      <c r="D132" s="29"/>
    </row>
    <row r="133" spans="1:4" s="81" customFormat="1" ht="12.75">
      <c r="A133" s="29"/>
      <c r="B133" s="30"/>
      <c r="C133" s="38"/>
      <c r="D133" s="29"/>
    </row>
    <row r="134" spans="1:4" s="81" customFormat="1" ht="12.75">
      <c r="A134" s="29"/>
      <c r="B134" s="30"/>
      <c r="C134" s="38"/>
      <c r="D134" s="29"/>
    </row>
    <row r="135" spans="1:4" s="81" customFormat="1" ht="12.75">
      <c r="A135" s="29"/>
      <c r="B135" s="30"/>
      <c r="C135" s="38"/>
      <c r="D135" s="29"/>
    </row>
    <row r="136" spans="1:4" s="81" customFormat="1" ht="12.75">
      <c r="A136" s="29"/>
      <c r="B136" s="30"/>
      <c r="C136" s="38"/>
      <c r="D136" s="29"/>
    </row>
    <row r="137" spans="1:4" s="81" customFormat="1" ht="12.75">
      <c r="A137" s="29"/>
      <c r="B137" s="30"/>
      <c r="C137" s="38"/>
      <c r="D137" s="29"/>
    </row>
    <row r="138" spans="1:4" s="81" customFormat="1" ht="12.75">
      <c r="A138" s="29"/>
      <c r="B138" s="30"/>
      <c r="C138" s="38"/>
      <c r="D138" s="29"/>
    </row>
    <row r="139" spans="1:4" s="81" customFormat="1" ht="12.75">
      <c r="A139" s="29"/>
      <c r="B139" s="30"/>
      <c r="C139" s="38"/>
      <c r="D139" s="29"/>
    </row>
    <row r="140" spans="1:4" s="81" customFormat="1" ht="12.75">
      <c r="A140" s="29"/>
      <c r="B140" s="30"/>
      <c r="C140" s="38"/>
      <c r="D140" s="29"/>
    </row>
    <row r="141" spans="1:4" s="81" customFormat="1" ht="12.75">
      <c r="A141" s="29"/>
      <c r="B141" s="30"/>
      <c r="C141" s="38"/>
      <c r="D141" s="29"/>
    </row>
    <row r="142" spans="1:4" s="81" customFormat="1" ht="12.75">
      <c r="A142" s="29"/>
      <c r="B142" s="30"/>
      <c r="C142" s="38"/>
      <c r="D142" s="29"/>
    </row>
    <row r="143" spans="1:4" s="81" customFormat="1" ht="12.75">
      <c r="A143" s="29"/>
      <c r="B143" s="30"/>
      <c r="C143" s="38"/>
      <c r="D143" s="29"/>
    </row>
    <row r="144" spans="1:4" s="81" customFormat="1" ht="12.75">
      <c r="A144" s="29"/>
      <c r="B144" s="30"/>
      <c r="C144" s="38"/>
      <c r="D144" s="29"/>
    </row>
    <row r="145" spans="1:4" s="81" customFormat="1" ht="12.75">
      <c r="A145" s="29"/>
      <c r="B145" s="30"/>
      <c r="C145" s="38"/>
      <c r="D145" s="29"/>
    </row>
    <row r="146" spans="1:4" s="81" customFormat="1" ht="12.75">
      <c r="A146" s="29"/>
      <c r="B146" s="30"/>
      <c r="C146" s="38"/>
      <c r="D146" s="29"/>
    </row>
    <row r="147" spans="1:4" s="81" customFormat="1" ht="12.75">
      <c r="A147" s="29"/>
      <c r="B147" s="30"/>
      <c r="C147" s="38"/>
      <c r="D147" s="29"/>
    </row>
    <row r="148" spans="1:4" s="81" customFormat="1" ht="12.75">
      <c r="A148" s="29"/>
      <c r="B148" s="30"/>
      <c r="C148" s="38"/>
      <c r="D148" s="29"/>
    </row>
    <row r="149" spans="1:4" s="81" customFormat="1" ht="12.75">
      <c r="A149" s="29"/>
      <c r="B149" s="30"/>
      <c r="C149" s="38"/>
      <c r="D149" s="29"/>
    </row>
    <row r="150" spans="1:4" s="81" customFormat="1" ht="12.75">
      <c r="A150" s="29"/>
      <c r="B150" s="30"/>
      <c r="C150" s="38"/>
      <c r="D150" s="29"/>
    </row>
    <row r="151" spans="1:4" s="81" customFormat="1" ht="12.75">
      <c r="A151" s="29"/>
      <c r="B151" s="30"/>
      <c r="C151" s="38"/>
      <c r="D151" s="29"/>
    </row>
    <row r="152" spans="1:4" s="81" customFormat="1" ht="12.75">
      <c r="A152" s="29"/>
      <c r="B152" s="30"/>
      <c r="C152" s="38"/>
      <c r="D152" s="29"/>
    </row>
    <row r="153" spans="1:4" s="81" customFormat="1" ht="12.75">
      <c r="A153" s="29"/>
      <c r="B153" s="30"/>
      <c r="C153" s="38"/>
      <c r="D153" s="29"/>
    </row>
    <row r="154" spans="1:4" s="81" customFormat="1" ht="12.75">
      <c r="A154" s="29"/>
      <c r="B154" s="30"/>
      <c r="C154" s="38"/>
      <c r="D154" s="29"/>
    </row>
    <row r="155" spans="1:4" s="81" customFormat="1" ht="12.75">
      <c r="A155" s="29"/>
      <c r="B155" s="30"/>
      <c r="C155" s="38"/>
      <c r="D155" s="29"/>
    </row>
    <row r="156" spans="1:4" s="81" customFormat="1" ht="12.75">
      <c r="A156" s="29"/>
      <c r="B156" s="30"/>
      <c r="C156" s="38"/>
      <c r="D156" s="29"/>
    </row>
    <row r="157" spans="1:4" s="81" customFormat="1" ht="12.75">
      <c r="A157" s="29"/>
      <c r="B157" s="30"/>
      <c r="C157" s="38"/>
      <c r="D157" s="29"/>
    </row>
    <row r="158" spans="1:4" s="81" customFormat="1" ht="12.75">
      <c r="A158" s="29"/>
      <c r="B158" s="30"/>
      <c r="C158" s="38"/>
      <c r="D158" s="29"/>
    </row>
    <row r="159" spans="1:4" s="81" customFormat="1" ht="12.75">
      <c r="A159" s="29"/>
      <c r="B159" s="30"/>
      <c r="C159" s="38"/>
      <c r="D159" s="29"/>
    </row>
    <row r="160" spans="1:4" s="81" customFormat="1" ht="12.75">
      <c r="A160" s="29"/>
      <c r="B160" s="30"/>
      <c r="C160" s="38"/>
      <c r="D160" s="29"/>
    </row>
    <row r="161" spans="1:4" s="81" customFormat="1" ht="12.75">
      <c r="A161" s="29"/>
      <c r="B161" s="30"/>
      <c r="C161" s="38"/>
      <c r="D161" s="29"/>
    </row>
    <row r="162" spans="1:4" s="81" customFormat="1" ht="12.75">
      <c r="A162" s="29"/>
      <c r="B162" s="30"/>
      <c r="C162" s="38"/>
      <c r="D162" s="29"/>
    </row>
    <row r="163" spans="1:4" s="81" customFormat="1" ht="12.75">
      <c r="A163" s="29"/>
      <c r="B163" s="30"/>
      <c r="C163" s="38"/>
      <c r="D163" s="29"/>
    </row>
    <row r="164" spans="1:4" s="81" customFormat="1" ht="12.75">
      <c r="A164" s="29"/>
      <c r="B164" s="30"/>
      <c r="C164" s="38"/>
      <c r="D164" s="29"/>
    </row>
    <row r="165" spans="1:4" s="81" customFormat="1" ht="12.75">
      <c r="A165" s="29"/>
      <c r="B165" s="30"/>
      <c r="C165" s="38"/>
      <c r="D165" s="29"/>
    </row>
    <row r="166" spans="1:4" s="81" customFormat="1" ht="12.75">
      <c r="A166" s="29"/>
      <c r="B166" s="30"/>
      <c r="C166" s="38"/>
      <c r="D166" s="29"/>
    </row>
    <row r="167" spans="1:4" s="81" customFormat="1" ht="12.75">
      <c r="A167" s="29"/>
      <c r="B167" s="30"/>
      <c r="C167" s="38"/>
      <c r="D167" s="29"/>
    </row>
    <row r="168" spans="1:4" s="81" customFormat="1" ht="12.75">
      <c r="A168" s="29"/>
      <c r="B168" s="30"/>
      <c r="C168" s="38"/>
      <c r="D168" s="29"/>
    </row>
    <row r="169" spans="1:4" s="81" customFormat="1" ht="12.75">
      <c r="A169" s="29"/>
      <c r="B169" s="30"/>
      <c r="C169" s="38"/>
      <c r="D169" s="29"/>
    </row>
    <row r="170" spans="1:4" s="81" customFormat="1" ht="12.75">
      <c r="A170" s="29"/>
      <c r="B170" s="30"/>
      <c r="C170" s="38"/>
      <c r="D170" s="29"/>
    </row>
    <row r="171" spans="1:4" s="81" customFormat="1" ht="12.75">
      <c r="A171" s="29"/>
      <c r="B171" s="30"/>
      <c r="C171" s="38"/>
      <c r="D171" s="29"/>
    </row>
    <row r="172" spans="1:4" s="81" customFormat="1" ht="12.75">
      <c r="A172" s="29"/>
      <c r="B172" s="30"/>
      <c r="C172" s="38"/>
      <c r="D172" s="29"/>
    </row>
    <row r="173" spans="1:4" s="81" customFormat="1" ht="12.75">
      <c r="A173" s="29"/>
      <c r="B173" s="30"/>
      <c r="C173" s="38"/>
      <c r="D173" s="29"/>
    </row>
    <row r="174" spans="1:4" s="81" customFormat="1" ht="12.75">
      <c r="A174" s="29"/>
      <c r="B174" s="30"/>
      <c r="C174" s="38"/>
      <c r="D174" s="29"/>
    </row>
    <row r="175" spans="1:4" s="81" customFormat="1" ht="12.75">
      <c r="A175" s="29"/>
      <c r="B175" s="30"/>
      <c r="C175" s="38"/>
      <c r="D175" s="29"/>
    </row>
    <row r="176" spans="1:4" s="81" customFormat="1" ht="12.75">
      <c r="A176" s="29"/>
      <c r="B176" s="30"/>
      <c r="C176" s="38"/>
      <c r="D176" s="29"/>
    </row>
    <row r="177" spans="1:4" s="81" customFormat="1" ht="12.75">
      <c r="A177" s="29"/>
      <c r="B177" s="30"/>
      <c r="C177" s="38"/>
      <c r="D177" s="29"/>
    </row>
    <row r="178" spans="1:4" s="81" customFormat="1" ht="12.75">
      <c r="A178" s="29"/>
      <c r="B178" s="30"/>
      <c r="C178" s="38"/>
      <c r="D178" s="29"/>
    </row>
    <row r="179" spans="1:4" s="81" customFormat="1" ht="12.75">
      <c r="A179" s="29"/>
      <c r="B179" s="30"/>
      <c r="C179" s="38"/>
      <c r="D179" s="29"/>
    </row>
    <row r="180" spans="1:4" s="81" customFormat="1" ht="12.75">
      <c r="A180" s="29"/>
      <c r="B180" s="30"/>
      <c r="C180" s="38"/>
      <c r="D180" s="29"/>
    </row>
    <row r="181" spans="1:4" s="81" customFormat="1" ht="12.75">
      <c r="A181" s="29"/>
      <c r="B181" s="30"/>
      <c r="C181" s="38"/>
      <c r="D181" s="29"/>
    </row>
    <row r="182" spans="1:4" s="81" customFormat="1" ht="12.75">
      <c r="A182" s="29"/>
      <c r="B182" s="30"/>
      <c r="C182" s="38"/>
      <c r="D182" s="29"/>
    </row>
    <row r="183" spans="1:4" s="81" customFormat="1" ht="12.75">
      <c r="A183" s="29"/>
      <c r="B183" s="30"/>
      <c r="C183" s="38"/>
      <c r="D183" s="29"/>
    </row>
    <row r="184" spans="1:4" s="81" customFormat="1" ht="12.75">
      <c r="A184" s="29"/>
      <c r="B184" s="30"/>
      <c r="C184" s="38"/>
      <c r="D184" s="29"/>
    </row>
    <row r="185" spans="1:4" s="81" customFormat="1" ht="12.75">
      <c r="A185" s="29"/>
      <c r="B185" s="30"/>
      <c r="C185" s="38"/>
      <c r="D185" s="29"/>
    </row>
    <row r="186" spans="1:4" s="81" customFormat="1" ht="12.75">
      <c r="A186" s="29"/>
      <c r="B186" s="30"/>
      <c r="C186" s="38"/>
      <c r="D186" s="29"/>
    </row>
    <row r="187" spans="1:4" s="81" customFormat="1" ht="12.75">
      <c r="A187" s="29"/>
      <c r="B187" s="30"/>
      <c r="C187" s="38"/>
      <c r="D187" s="29"/>
    </row>
    <row r="188" spans="1:4" s="81" customFormat="1" ht="12.75">
      <c r="A188" s="29"/>
      <c r="B188" s="30"/>
      <c r="C188" s="38"/>
      <c r="D188" s="29"/>
    </row>
    <row r="189" spans="1:4" s="81" customFormat="1" ht="12.75">
      <c r="A189" s="29"/>
      <c r="B189" s="30"/>
      <c r="C189" s="38"/>
      <c r="D189" s="29"/>
    </row>
    <row r="190" spans="1:4" s="81" customFormat="1" ht="12.75">
      <c r="A190" s="29"/>
      <c r="B190" s="30"/>
      <c r="C190" s="38"/>
      <c r="D190" s="29"/>
    </row>
    <row r="191" spans="1:4" s="81" customFormat="1" ht="12.75">
      <c r="A191" s="29"/>
      <c r="B191" s="30"/>
      <c r="C191" s="38"/>
      <c r="D191" s="29"/>
    </row>
    <row r="192" spans="1:4" s="81" customFormat="1" ht="12.75">
      <c r="A192" s="29"/>
      <c r="B192" s="30"/>
      <c r="C192" s="38"/>
      <c r="D192" s="29"/>
    </row>
    <row r="193" spans="1:4" s="81" customFormat="1" ht="12.75">
      <c r="A193" s="29"/>
      <c r="B193" s="30"/>
      <c r="C193" s="38"/>
      <c r="D193" s="29"/>
    </row>
    <row r="194" spans="1:4" s="81" customFormat="1" ht="12.75">
      <c r="A194" s="29"/>
      <c r="B194" s="30"/>
      <c r="C194" s="38"/>
      <c r="D194" s="29"/>
    </row>
    <row r="195" spans="1:4" s="81" customFormat="1" ht="12.75">
      <c r="A195" s="29"/>
      <c r="B195" s="30"/>
      <c r="C195" s="38"/>
      <c r="D195" s="29"/>
    </row>
    <row r="196" spans="1:4" s="81" customFormat="1" ht="12.75">
      <c r="A196" s="29"/>
      <c r="B196" s="30"/>
      <c r="C196" s="38"/>
      <c r="D196" s="29"/>
    </row>
    <row r="197" spans="1:4" s="81" customFormat="1" ht="12.75">
      <c r="A197" s="29"/>
      <c r="B197" s="30"/>
      <c r="C197" s="38"/>
      <c r="D197" s="29"/>
    </row>
    <row r="198" spans="1:4" s="81" customFormat="1" ht="12.75">
      <c r="A198" s="29"/>
      <c r="B198" s="30"/>
      <c r="C198" s="38"/>
      <c r="D198" s="29"/>
    </row>
    <row r="199" spans="1:4" s="81" customFormat="1" ht="12.75">
      <c r="A199" s="29"/>
      <c r="B199" s="30"/>
      <c r="C199" s="38"/>
      <c r="D199" s="29"/>
    </row>
    <row r="200" spans="1:7" s="81" customFormat="1" ht="12.75">
      <c r="A200" s="29"/>
      <c r="B200" s="30"/>
      <c r="C200" s="38"/>
      <c r="D200" s="29"/>
      <c r="E200" s="31"/>
      <c r="F200" s="31"/>
      <c r="G200" s="36"/>
    </row>
    <row r="201" spans="1:7" s="81" customFormat="1" ht="12.75">
      <c r="A201" s="29"/>
      <c r="B201" s="30"/>
      <c r="C201" s="38"/>
      <c r="D201" s="29"/>
      <c r="E201" s="31"/>
      <c r="F201" s="31"/>
      <c r="G201" s="37"/>
    </row>
    <row r="202" spans="1:7" s="81" customFormat="1" ht="12.75">
      <c r="A202" s="29"/>
      <c r="B202" s="30"/>
      <c r="C202" s="38"/>
      <c r="D202" s="29"/>
      <c r="E202" s="31"/>
      <c r="F202" s="31"/>
      <c r="G202" s="36"/>
    </row>
    <row r="203" spans="1:7" s="81" customFormat="1" ht="12.75">
      <c r="A203" s="29"/>
      <c r="B203" s="30"/>
      <c r="C203" s="38"/>
      <c r="D203" s="29"/>
      <c r="E203" s="31"/>
      <c r="F203" s="31"/>
      <c r="G203" s="37"/>
    </row>
    <row r="204" spans="1:6" s="81" customFormat="1" ht="12.75">
      <c r="A204" s="29"/>
      <c r="B204" s="30"/>
      <c r="C204" s="38"/>
      <c r="D204" s="29"/>
      <c r="E204" s="31"/>
      <c r="F204" s="31"/>
    </row>
    <row r="205" spans="1:6" s="81" customFormat="1" ht="12.75">
      <c r="A205" s="29"/>
      <c r="B205" s="30"/>
      <c r="C205" s="38"/>
      <c r="D205" s="29"/>
      <c r="E205" s="31"/>
      <c r="F205" s="31"/>
    </row>
    <row r="206" spans="1:6" s="81" customFormat="1" ht="12.75">
      <c r="A206" s="29"/>
      <c r="B206" s="30"/>
      <c r="C206" s="38"/>
      <c r="D206" s="29"/>
      <c r="E206" s="31"/>
      <c r="F206" s="31"/>
    </row>
    <row r="207" spans="1:6" s="81" customFormat="1" ht="12.75">
      <c r="A207" s="29"/>
      <c r="B207" s="30"/>
      <c r="C207" s="38"/>
      <c r="D207" s="29"/>
      <c r="E207" s="31"/>
      <c r="F207" s="31"/>
    </row>
    <row r="208" spans="1:6" s="81" customFormat="1" ht="12.75">
      <c r="A208" s="29"/>
      <c r="B208" s="30"/>
      <c r="C208" s="38"/>
      <c r="D208" s="29"/>
      <c r="E208" s="31"/>
      <c r="F208" s="31"/>
    </row>
    <row r="209" spans="1:6" s="81" customFormat="1" ht="12.75">
      <c r="A209" s="29"/>
      <c r="B209" s="30"/>
      <c r="C209" s="38"/>
      <c r="D209" s="29"/>
      <c r="E209" s="31"/>
      <c r="F209" s="31"/>
    </row>
    <row r="210" spans="1:6" s="81" customFormat="1" ht="12.75">
      <c r="A210" s="29"/>
      <c r="B210" s="30"/>
      <c r="C210" s="38"/>
      <c r="D210" s="29"/>
      <c r="E210" s="31"/>
      <c r="F210" s="31"/>
    </row>
    <row r="211" spans="1:6" s="81" customFormat="1" ht="12.75">
      <c r="A211" s="29"/>
      <c r="B211" s="30"/>
      <c r="C211" s="38"/>
      <c r="D211" s="29"/>
      <c r="E211" s="31"/>
      <c r="F211" s="31"/>
    </row>
    <row r="212" spans="1:6" s="81" customFormat="1" ht="12.75">
      <c r="A212" s="29"/>
      <c r="B212" s="30"/>
      <c r="C212" s="38"/>
      <c r="D212" s="29"/>
      <c r="E212" s="31"/>
      <c r="F212" s="31"/>
    </row>
    <row r="213" spans="1:6" s="81" customFormat="1" ht="12.75">
      <c r="A213" s="29"/>
      <c r="B213" s="30"/>
      <c r="C213" s="38"/>
      <c r="D213" s="29"/>
      <c r="E213" s="31"/>
      <c r="F213" s="31"/>
    </row>
    <row r="214" spans="1:6" s="81" customFormat="1" ht="12.75">
      <c r="A214" s="29"/>
      <c r="B214" s="30"/>
      <c r="C214" s="38"/>
      <c r="D214" s="29"/>
      <c r="E214" s="31"/>
      <c r="F214" s="31"/>
    </row>
    <row r="215" spans="1:6" s="81" customFormat="1" ht="12.75">
      <c r="A215" s="29"/>
      <c r="B215" s="30"/>
      <c r="C215" s="38"/>
      <c r="D215" s="29"/>
      <c r="E215" s="31"/>
      <c r="F215" s="31"/>
    </row>
    <row r="216" spans="1:6" s="81" customFormat="1" ht="12.75">
      <c r="A216" s="29"/>
      <c r="B216" s="30"/>
      <c r="C216" s="38"/>
      <c r="D216" s="29"/>
      <c r="E216" s="31"/>
      <c r="F216" s="31"/>
    </row>
    <row r="217" spans="1:6" s="81" customFormat="1" ht="12.75">
      <c r="A217" s="29"/>
      <c r="B217" s="30"/>
      <c r="C217" s="38"/>
      <c r="D217" s="29"/>
      <c r="E217" s="31"/>
      <c r="F217" s="31"/>
    </row>
    <row r="218" spans="1:6" s="81" customFormat="1" ht="12.75">
      <c r="A218" s="29"/>
      <c r="B218" s="30"/>
      <c r="C218" s="38"/>
      <c r="D218" s="29"/>
      <c r="E218" s="31"/>
      <c r="F218" s="31"/>
    </row>
    <row r="219" spans="1:6" s="81" customFormat="1" ht="12.75">
      <c r="A219" s="29"/>
      <c r="B219" s="30"/>
      <c r="C219" s="38"/>
      <c r="D219" s="29"/>
      <c r="E219" s="31"/>
      <c r="F219" s="31"/>
    </row>
    <row r="220" spans="1:6" s="81" customFormat="1" ht="12.75">
      <c r="A220" s="29"/>
      <c r="B220" s="30"/>
      <c r="C220" s="38"/>
      <c r="D220" s="29"/>
      <c r="E220" s="31"/>
      <c r="F220" s="31"/>
    </row>
    <row r="221" spans="1:6" s="81" customFormat="1" ht="12.75">
      <c r="A221" s="29"/>
      <c r="B221" s="30"/>
      <c r="C221" s="38"/>
      <c r="D221" s="29"/>
      <c r="E221" s="31"/>
      <c r="F221" s="31"/>
    </row>
    <row r="222" spans="1:6" s="81" customFormat="1" ht="12.75">
      <c r="A222" s="29"/>
      <c r="B222" s="30"/>
      <c r="C222" s="38"/>
      <c r="D222" s="29"/>
      <c r="E222" s="31"/>
      <c r="F222" s="31"/>
    </row>
    <row r="223" spans="1:6" s="81" customFormat="1" ht="12.75">
      <c r="A223" s="29"/>
      <c r="B223" s="30"/>
      <c r="C223" s="38"/>
      <c r="D223" s="29"/>
      <c r="E223" s="31"/>
      <c r="F223" s="31"/>
    </row>
    <row r="224" spans="1:6" s="81" customFormat="1" ht="12.75">
      <c r="A224" s="29"/>
      <c r="B224" s="30"/>
      <c r="C224" s="38"/>
      <c r="D224" s="29"/>
      <c r="E224" s="31"/>
      <c r="F224" s="31"/>
    </row>
    <row r="225" spans="1:6" s="81" customFormat="1" ht="12.75">
      <c r="A225" s="29"/>
      <c r="B225" s="30"/>
      <c r="C225" s="38"/>
      <c r="D225" s="29"/>
      <c r="E225" s="31"/>
      <c r="F225" s="31"/>
    </row>
    <row r="226" spans="1:6" s="81" customFormat="1" ht="12.75">
      <c r="A226" s="29"/>
      <c r="B226" s="30"/>
      <c r="C226" s="38"/>
      <c r="D226" s="29"/>
      <c r="E226" s="31"/>
      <c r="F226" s="31"/>
    </row>
    <row r="227" spans="1:6" s="81" customFormat="1" ht="12.75">
      <c r="A227" s="29"/>
      <c r="B227" s="30"/>
      <c r="C227" s="38"/>
      <c r="D227" s="29"/>
      <c r="E227" s="31"/>
      <c r="F227" s="31"/>
    </row>
    <row r="228" spans="1:6" s="81" customFormat="1" ht="12.75">
      <c r="A228" s="29"/>
      <c r="B228" s="30"/>
      <c r="C228" s="38"/>
      <c r="D228" s="29"/>
      <c r="E228" s="31"/>
      <c r="F228" s="31"/>
    </row>
    <row r="229" spans="1:6" s="81" customFormat="1" ht="12.75">
      <c r="A229" s="29"/>
      <c r="B229" s="30"/>
      <c r="C229" s="38"/>
      <c r="D229" s="29"/>
      <c r="E229" s="31"/>
      <c r="F229" s="31"/>
    </row>
    <row r="230" spans="1:6" s="81" customFormat="1" ht="12.75">
      <c r="A230" s="29"/>
      <c r="B230" s="30"/>
      <c r="C230" s="38"/>
      <c r="D230" s="29"/>
      <c r="E230" s="31"/>
      <c r="F230" s="31"/>
    </row>
    <row r="231" spans="1:6" s="81" customFormat="1" ht="12.75">
      <c r="A231" s="29"/>
      <c r="B231" s="30"/>
      <c r="C231" s="38"/>
      <c r="D231" s="29"/>
      <c r="E231" s="31"/>
      <c r="F231" s="31"/>
    </row>
    <row r="232" spans="1:6" s="81" customFormat="1" ht="12.75">
      <c r="A232" s="29"/>
      <c r="B232" s="30"/>
      <c r="C232" s="38"/>
      <c r="D232" s="29"/>
      <c r="E232" s="31"/>
      <c r="F232" s="31"/>
    </row>
    <row r="233" spans="1:6" s="81" customFormat="1" ht="12.75">
      <c r="A233" s="29"/>
      <c r="B233" s="30"/>
      <c r="C233" s="38"/>
      <c r="D233" s="29"/>
      <c r="E233" s="31"/>
      <c r="F233" s="31"/>
    </row>
    <row r="234" spans="1:6" s="81" customFormat="1" ht="12.75">
      <c r="A234" s="29"/>
      <c r="B234" s="30"/>
      <c r="C234" s="38"/>
      <c r="D234" s="29"/>
      <c r="E234" s="31"/>
      <c r="F234" s="31"/>
    </row>
    <row r="235" spans="1:6" s="81" customFormat="1" ht="12.75">
      <c r="A235" s="29"/>
      <c r="B235" s="30"/>
      <c r="C235" s="38"/>
      <c r="D235" s="29"/>
      <c r="E235" s="31"/>
      <c r="F235" s="31"/>
    </row>
    <row r="236" spans="1:6" s="81" customFormat="1" ht="12.75">
      <c r="A236" s="29"/>
      <c r="B236" s="30"/>
      <c r="C236" s="38"/>
      <c r="D236" s="29"/>
      <c r="E236" s="31"/>
      <c r="F236" s="31"/>
    </row>
    <row r="237" spans="1:6" s="81" customFormat="1" ht="12.75">
      <c r="A237" s="29"/>
      <c r="B237" s="30"/>
      <c r="C237" s="38"/>
      <c r="D237" s="29"/>
      <c r="E237" s="31"/>
      <c r="F237" s="31"/>
    </row>
    <row r="238" spans="1:6" s="81" customFormat="1" ht="12.75">
      <c r="A238" s="29"/>
      <c r="B238" s="30"/>
      <c r="C238" s="38"/>
      <c r="D238" s="29"/>
      <c r="E238" s="31"/>
      <c r="F238" s="31"/>
    </row>
    <row r="239" spans="1:6" s="81" customFormat="1" ht="12.75">
      <c r="A239" s="29"/>
      <c r="B239" s="30"/>
      <c r="C239" s="38"/>
      <c r="D239" s="29"/>
      <c r="E239" s="31"/>
      <c r="F239" s="31"/>
    </row>
    <row r="240" spans="1:6" s="81" customFormat="1" ht="12.75">
      <c r="A240" s="29"/>
      <c r="B240" s="30"/>
      <c r="C240" s="38"/>
      <c r="D240" s="29"/>
      <c r="E240" s="31"/>
      <c r="F240" s="31"/>
    </row>
    <row r="241" spans="1:6" s="81" customFormat="1" ht="12.75">
      <c r="A241" s="29"/>
      <c r="B241" s="30"/>
      <c r="C241" s="38"/>
      <c r="D241" s="29"/>
      <c r="E241" s="31"/>
      <c r="F241" s="31"/>
    </row>
    <row r="242" spans="1:6" s="81" customFormat="1" ht="12.75">
      <c r="A242" s="29"/>
      <c r="B242" s="30"/>
      <c r="C242" s="38"/>
      <c r="D242" s="29"/>
      <c r="E242" s="31"/>
      <c r="F242" s="31"/>
    </row>
    <row r="243" spans="1:6" s="81" customFormat="1" ht="12.75">
      <c r="A243" s="29"/>
      <c r="B243" s="30"/>
      <c r="C243" s="38"/>
      <c r="D243" s="29"/>
      <c r="E243" s="31"/>
      <c r="F243" s="31"/>
    </row>
    <row r="244" spans="1:6" s="81" customFormat="1" ht="12.75">
      <c r="A244" s="29"/>
      <c r="B244" s="30"/>
      <c r="C244" s="38"/>
      <c r="D244" s="29"/>
      <c r="E244" s="31"/>
      <c r="F244" s="31"/>
    </row>
    <row r="245" spans="1:6" s="81" customFormat="1" ht="12.75">
      <c r="A245" s="29"/>
      <c r="B245" s="30"/>
      <c r="C245" s="38"/>
      <c r="D245" s="29"/>
      <c r="E245" s="31"/>
      <c r="F245" s="31"/>
    </row>
    <row r="246" spans="1:6" s="81" customFormat="1" ht="12.75">
      <c r="A246" s="29"/>
      <c r="B246" s="30"/>
      <c r="C246" s="38"/>
      <c r="D246" s="29"/>
      <c r="E246" s="31"/>
      <c r="F246" s="31"/>
    </row>
    <row r="247" spans="1:6" s="81" customFormat="1" ht="12.75">
      <c r="A247" s="29"/>
      <c r="B247" s="30"/>
      <c r="C247" s="38"/>
      <c r="D247" s="29"/>
      <c r="E247" s="31"/>
      <c r="F247" s="31"/>
    </row>
    <row r="248" spans="1:6" s="81" customFormat="1" ht="12.75">
      <c r="A248" s="29"/>
      <c r="B248" s="30"/>
      <c r="C248" s="38"/>
      <c r="D248" s="29"/>
      <c r="E248" s="31"/>
      <c r="F248" s="31"/>
    </row>
    <row r="249" spans="1:6" s="81" customFormat="1" ht="12.75">
      <c r="A249" s="29"/>
      <c r="B249" s="30"/>
      <c r="C249" s="38"/>
      <c r="D249" s="29"/>
      <c r="E249" s="31"/>
      <c r="F249" s="31"/>
    </row>
    <row r="250" spans="1:6" s="81" customFormat="1" ht="12.75">
      <c r="A250" s="29"/>
      <c r="B250" s="30"/>
      <c r="C250" s="38"/>
      <c r="D250" s="29"/>
      <c r="E250" s="31"/>
      <c r="F250" s="31"/>
    </row>
    <row r="251" spans="1:6" s="81" customFormat="1" ht="12.75">
      <c r="A251" s="29"/>
      <c r="B251" s="30"/>
      <c r="C251" s="38"/>
      <c r="D251" s="29"/>
      <c r="E251" s="31"/>
      <c r="F251" s="31"/>
    </row>
    <row r="252" spans="1:6" s="81" customFormat="1" ht="12.75">
      <c r="A252" s="29"/>
      <c r="B252" s="30"/>
      <c r="C252" s="38"/>
      <c r="D252" s="29"/>
      <c r="E252" s="31"/>
      <c r="F252" s="31"/>
    </row>
    <row r="253" spans="1:6" s="81" customFormat="1" ht="12.75">
      <c r="A253" s="29"/>
      <c r="B253" s="30"/>
      <c r="C253" s="38"/>
      <c r="D253" s="29"/>
      <c r="E253" s="31"/>
      <c r="F253" s="31"/>
    </row>
    <row r="254" spans="1:6" s="81" customFormat="1" ht="12.75">
      <c r="A254" s="29"/>
      <c r="B254" s="30"/>
      <c r="C254" s="38"/>
      <c r="D254" s="29"/>
      <c r="E254" s="31"/>
      <c r="F254" s="31"/>
    </row>
    <row r="255" spans="1:6" s="81" customFormat="1" ht="12.75">
      <c r="A255" s="29"/>
      <c r="B255" s="30"/>
      <c r="C255" s="38"/>
      <c r="D255" s="29"/>
      <c r="E255" s="31"/>
      <c r="F255" s="31"/>
    </row>
    <row r="256" spans="1:6" s="81" customFormat="1" ht="12.75">
      <c r="A256" s="29"/>
      <c r="B256" s="30"/>
      <c r="C256" s="38"/>
      <c r="D256" s="29"/>
      <c r="E256" s="31"/>
      <c r="F256" s="31"/>
    </row>
    <row r="257" spans="1:6" s="81" customFormat="1" ht="12.75">
      <c r="A257" s="29"/>
      <c r="B257" s="30"/>
      <c r="C257" s="38"/>
      <c r="D257" s="29"/>
      <c r="E257" s="31"/>
      <c r="F257" s="31"/>
    </row>
  </sheetData>
  <mergeCells count="4">
    <mergeCell ref="A12:D12"/>
    <mergeCell ref="F1:G1"/>
    <mergeCell ref="A4:G4"/>
    <mergeCell ref="A3:G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9.00390625" defaultRowHeight="12.75"/>
  <cols>
    <col min="1" max="1" width="4.625" style="19" customWidth="1"/>
    <col min="2" max="2" width="6.75390625" style="19" bestFit="1" customWidth="1"/>
    <col min="3" max="3" width="5.00390625" style="19" bestFit="1" customWidth="1"/>
    <col min="4" max="4" width="45.25390625" style="1" customWidth="1"/>
    <col min="5" max="6" width="11.875" style="1" bestFit="1" customWidth="1"/>
    <col min="7" max="7" width="9.00390625" style="1" customWidth="1"/>
    <col min="8" max="16384" width="7.875" style="1" customWidth="1"/>
  </cols>
  <sheetData>
    <row r="1" spans="5:7" ht="42" customHeight="1">
      <c r="E1" s="79"/>
      <c r="F1" s="191" t="s">
        <v>310</v>
      </c>
      <c r="G1" s="191"/>
    </row>
    <row r="3" spans="1:7" ht="45" customHeight="1">
      <c r="A3" s="188" t="s">
        <v>207</v>
      </c>
      <c r="B3" s="188"/>
      <c r="C3" s="188"/>
      <c r="D3" s="188"/>
      <c r="E3" s="188"/>
      <c r="F3" s="188"/>
      <c r="G3" s="188"/>
    </row>
    <row r="4" spans="1:7" ht="18">
      <c r="A4" s="190" t="s">
        <v>303</v>
      </c>
      <c r="B4" s="190"/>
      <c r="C4" s="190"/>
      <c r="D4" s="190"/>
      <c r="E4" s="190"/>
      <c r="F4" s="190"/>
      <c r="G4" s="190"/>
    </row>
    <row r="5" ht="13.5" thickBot="1"/>
    <row r="6" spans="1:7" s="46" customFormat="1" ht="17.25" thickBot="1" thickTop="1">
      <c r="A6" s="111" t="s">
        <v>0</v>
      </c>
      <c r="B6" s="105" t="s">
        <v>1</v>
      </c>
      <c r="C6" s="112" t="s">
        <v>2</v>
      </c>
      <c r="D6" s="112" t="s">
        <v>3</v>
      </c>
      <c r="E6" s="132" t="s">
        <v>289</v>
      </c>
      <c r="F6" s="132" t="s">
        <v>288</v>
      </c>
      <c r="G6" s="88" t="s">
        <v>302</v>
      </c>
    </row>
    <row r="7" spans="1:7" s="46" customFormat="1" ht="16.5" thickTop="1">
      <c r="A7" s="3">
        <v>710</v>
      </c>
      <c r="B7" s="4"/>
      <c r="C7" s="5"/>
      <c r="D7" s="4" t="s">
        <v>28</v>
      </c>
      <c r="E7" s="136">
        <f>SUM(E9)</f>
        <v>195000</v>
      </c>
      <c r="F7" s="136">
        <f>SUM(F9)</f>
        <v>3433</v>
      </c>
      <c r="G7" s="192">
        <f>SUM(F7/E7)</f>
        <v>0.017605128205128204</v>
      </c>
    </row>
    <row r="8" spans="1:7" s="46" customFormat="1" ht="15.75">
      <c r="A8" s="7"/>
      <c r="B8" s="8"/>
      <c r="C8" s="9"/>
      <c r="D8" s="8"/>
      <c r="E8" s="137"/>
      <c r="F8" s="137"/>
      <c r="G8" s="168"/>
    </row>
    <row r="9" spans="1:7" s="46" customFormat="1" ht="15.75">
      <c r="A9" s="7"/>
      <c r="B9" s="8">
        <v>71035</v>
      </c>
      <c r="C9" s="9"/>
      <c r="D9" s="20" t="s">
        <v>172</v>
      </c>
      <c r="E9" s="137">
        <f>SUM(E10:E11)</f>
        <v>195000</v>
      </c>
      <c r="F9" s="137">
        <f>SUM(F10:F11)</f>
        <v>3433</v>
      </c>
      <c r="G9" s="168">
        <f aca="true" t="shared" si="0" ref="G8:G21">SUM(F9/E9)</f>
        <v>0.017605128205128204</v>
      </c>
    </row>
    <row r="10" spans="1:7" s="46" customFormat="1" ht="51">
      <c r="A10" s="15"/>
      <c r="B10" s="16"/>
      <c r="C10" s="21" t="s">
        <v>211</v>
      </c>
      <c r="D10" s="18" t="s">
        <v>255</v>
      </c>
      <c r="E10" s="138">
        <v>2000</v>
      </c>
      <c r="F10" s="138">
        <v>1000</v>
      </c>
      <c r="G10" s="169">
        <f t="shared" si="0"/>
        <v>0.5</v>
      </c>
    </row>
    <row r="11" spans="1:7" s="46" customFormat="1" ht="63.75">
      <c r="A11" s="15"/>
      <c r="B11" s="16"/>
      <c r="C11" s="21" t="s">
        <v>219</v>
      </c>
      <c r="D11" s="18" t="s">
        <v>202</v>
      </c>
      <c r="E11" s="138">
        <v>193000</v>
      </c>
      <c r="F11" s="138">
        <v>2433</v>
      </c>
      <c r="G11" s="169">
        <f t="shared" si="0"/>
        <v>0.01260621761658031</v>
      </c>
    </row>
    <row r="12" spans="1:7" s="46" customFormat="1" ht="15.75">
      <c r="A12" s="118"/>
      <c r="B12" s="119"/>
      <c r="C12" s="120"/>
      <c r="D12" s="121"/>
      <c r="E12" s="159"/>
      <c r="F12" s="159"/>
      <c r="G12" s="210"/>
    </row>
    <row r="13" spans="1:256" s="6" customFormat="1" ht="25.5">
      <c r="A13" s="3">
        <v>921</v>
      </c>
      <c r="B13" s="4"/>
      <c r="C13" s="5"/>
      <c r="D13" s="4" t="s">
        <v>23</v>
      </c>
      <c r="E13" s="136">
        <f>SUM(E15,E18)</f>
        <v>45970</v>
      </c>
      <c r="F13" s="136">
        <f>SUM(F15,F18)</f>
        <v>23684</v>
      </c>
      <c r="G13" s="192">
        <f t="shared" si="0"/>
        <v>0.5152055688492495</v>
      </c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s="6" customFormat="1" ht="12.75">
      <c r="A14" s="7"/>
      <c r="B14" s="8"/>
      <c r="C14" s="9"/>
      <c r="D14" s="8"/>
      <c r="E14" s="137"/>
      <c r="F14" s="137"/>
      <c r="G14" s="168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s="6" customFormat="1" ht="12.75">
      <c r="A15" s="7"/>
      <c r="B15" s="8">
        <v>92116</v>
      </c>
      <c r="C15" s="9"/>
      <c r="D15" s="20" t="s">
        <v>140</v>
      </c>
      <c r="E15" s="137">
        <f>SUM(E16:E16)</f>
        <v>44570</v>
      </c>
      <c r="F15" s="137">
        <f>SUM(F16:F16)</f>
        <v>22284</v>
      </c>
      <c r="G15" s="168">
        <f t="shared" si="0"/>
        <v>0.4999775633834418</v>
      </c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s="6" customFormat="1" ht="51">
      <c r="A16" s="15"/>
      <c r="B16" s="16"/>
      <c r="C16" s="21" t="s">
        <v>173</v>
      </c>
      <c r="D16" s="18" t="s">
        <v>44</v>
      </c>
      <c r="E16" s="138">
        <v>44570</v>
      </c>
      <c r="F16" s="138">
        <v>22284</v>
      </c>
      <c r="G16" s="169">
        <f t="shared" si="0"/>
        <v>0.4999775633834418</v>
      </c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s="6" customFormat="1" ht="12.75">
      <c r="A17" s="15"/>
      <c r="B17" s="16"/>
      <c r="C17" s="21"/>
      <c r="D17" s="18"/>
      <c r="E17" s="138"/>
      <c r="F17" s="138"/>
      <c r="G17" s="169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s="39" customFormat="1" ht="15">
      <c r="A18" s="7"/>
      <c r="B18" s="8">
        <v>92195</v>
      </c>
      <c r="C18" s="9"/>
      <c r="D18" s="20" t="s">
        <v>38</v>
      </c>
      <c r="E18" s="137">
        <f>SUM(E19:E19)</f>
        <v>1400</v>
      </c>
      <c r="F18" s="137">
        <f>SUM(F19:F19)</f>
        <v>1400</v>
      </c>
      <c r="G18" s="168">
        <f t="shared" si="0"/>
        <v>1</v>
      </c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51">
      <c r="A19" s="15"/>
      <c r="B19" s="16"/>
      <c r="C19" s="21" t="s">
        <v>173</v>
      </c>
      <c r="D19" s="18" t="s">
        <v>44</v>
      </c>
      <c r="E19" s="138">
        <v>1400</v>
      </c>
      <c r="F19" s="138">
        <v>1400</v>
      </c>
      <c r="G19" s="169">
        <f t="shared" si="0"/>
        <v>1</v>
      </c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3.5" thickBot="1">
      <c r="A20" s="15"/>
      <c r="B20" s="16"/>
      <c r="C20" s="21"/>
      <c r="D20" s="18"/>
      <c r="E20" s="138"/>
      <c r="F20" s="138"/>
      <c r="G20" s="169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6.5" thickBot="1" thickTop="1">
      <c r="A21" s="177" t="s">
        <v>14</v>
      </c>
      <c r="B21" s="178"/>
      <c r="C21" s="178"/>
      <c r="D21" s="178"/>
      <c r="E21" s="157">
        <f>SUM(E7,E13)</f>
        <v>240970</v>
      </c>
      <c r="F21" s="157">
        <f>SUM(F7,F13)</f>
        <v>27117</v>
      </c>
      <c r="G21" s="211">
        <f t="shared" si="0"/>
        <v>0.11253268041664938</v>
      </c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246:256" ht="13.5" thickTop="1"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246:256" ht="12.75"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246:256" ht="12.75"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246:256" ht="12.75"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246:256" ht="12.75"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246:256" ht="12.75"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246:256" ht="12.75"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6:256" ht="12.75"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28" customFormat="1" ht="12.75">
      <c r="A30" s="19"/>
      <c r="B30" s="19"/>
      <c r="C30" s="19"/>
      <c r="D30" s="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4" s="27" customFormat="1" ht="12.75">
      <c r="A31" s="19"/>
      <c r="B31" s="19"/>
      <c r="C31" s="19"/>
      <c r="D31" s="1"/>
    </row>
    <row r="32" spans="246:256" ht="12.75"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" customFormat="1" ht="12.75">
      <c r="A33" s="19"/>
      <c r="B33" s="19"/>
      <c r="C33" s="19"/>
      <c r="D33" s="1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spans="1:256" s="2" customFormat="1" ht="12.75">
      <c r="A34" s="19"/>
      <c r="B34" s="19"/>
      <c r="C34" s="19"/>
      <c r="D34" s="1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spans="1:256" s="2" customFormat="1" ht="12.75">
      <c r="A35" s="19"/>
      <c r="B35" s="19"/>
      <c r="C35" s="19"/>
      <c r="D35" s="1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spans="1:4" s="2" customFormat="1" ht="12.75">
      <c r="A36" s="19"/>
      <c r="B36" s="19"/>
      <c r="C36" s="19"/>
      <c r="D36" s="1"/>
    </row>
    <row r="37" spans="1:4" s="2" customFormat="1" ht="12.75">
      <c r="A37" s="19"/>
      <c r="B37" s="19"/>
      <c r="C37" s="19"/>
      <c r="D37" s="1"/>
    </row>
    <row r="38" spans="1:4" s="2" customFormat="1" ht="12.75">
      <c r="A38" s="19"/>
      <c r="B38" s="19"/>
      <c r="C38" s="19"/>
      <c r="D38" s="1"/>
    </row>
    <row r="39" spans="1:4" s="2" customFormat="1" ht="12.75">
      <c r="A39" s="19"/>
      <c r="B39" s="19"/>
      <c r="C39" s="19"/>
      <c r="D39" s="1"/>
    </row>
  </sheetData>
  <mergeCells count="4">
    <mergeCell ref="A21:D21"/>
    <mergeCell ref="F1:G1"/>
    <mergeCell ref="A4:G4"/>
    <mergeCell ref="A3:G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8"/>
  <sheetViews>
    <sheetView workbookViewId="0" topLeftCell="A1">
      <selection activeCell="A1" sqref="A1"/>
    </sheetView>
  </sheetViews>
  <sheetFormatPr defaultColWidth="9.00390625" defaultRowHeight="12.75"/>
  <cols>
    <col min="1" max="1" width="5.625" style="29" customWidth="1"/>
    <col min="2" max="2" width="7.75390625" style="30" bestFit="1" customWidth="1"/>
    <col min="3" max="3" width="5.00390625" style="38" bestFit="1" customWidth="1"/>
    <col min="4" max="4" width="44.25390625" style="29" customWidth="1"/>
    <col min="5" max="6" width="11.875" style="31" bestFit="1" customWidth="1"/>
    <col min="7" max="7" width="9.00390625" style="29" customWidth="1"/>
    <col min="8" max="16384" width="7.875" style="29" customWidth="1"/>
  </cols>
  <sheetData>
    <row r="1" spans="5:7" ht="39" customHeight="1">
      <c r="E1" s="79"/>
      <c r="F1" s="191" t="s">
        <v>311</v>
      </c>
      <c r="G1" s="191"/>
    </row>
    <row r="2" ht="12.75">
      <c r="E2" s="89"/>
    </row>
    <row r="3" spans="1:7" s="38" customFormat="1" ht="36" customHeight="1">
      <c r="A3" s="189" t="s">
        <v>208</v>
      </c>
      <c r="B3" s="189"/>
      <c r="C3" s="189"/>
      <c r="D3" s="189"/>
      <c r="E3" s="189"/>
      <c r="F3" s="189"/>
      <c r="G3" s="189"/>
    </row>
    <row r="4" spans="1:7" s="38" customFormat="1" ht="18">
      <c r="A4" s="190" t="s">
        <v>303</v>
      </c>
      <c r="B4" s="190"/>
      <c r="C4" s="190"/>
      <c r="D4" s="190"/>
      <c r="E4" s="190"/>
      <c r="F4" s="190"/>
      <c r="G4" s="190"/>
    </row>
    <row r="5" spans="1:6" s="17" customFormat="1" ht="13.5" thickBot="1">
      <c r="A5" s="32"/>
      <c r="B5" s="32"/>
      <c r="C5" s="32"/>
      <c r="D5" s="32"/>
      <c r="E5" s="33"/>
      <c r="F5" s="33"/>
    </row>
    <row r="6" spans="1:7" s="47" customFormat="1" ht="17.25" thickBot="1" thickTop="1">
      <c r="A6" s="113" t="s">
        <v>0</v>
      </c>
      <c r="B6" s="107" t="s">
        <v>1</v>
      </c>
      <c r="C6" s="114" t="s">
        <v>2</v>
      </c>
      <c r="D6" s="114" t="s">
        <v>3</v>
      </c>
      <c r="E6" s="132" t="s">
        <v>289</v>
      </c>
      <c r="F6" s="132" t="s">
        <v>288</v>
      </c>
      <c r="G6" s="88" t="s">
        <v>302</v>
      </c>
    </row>
    <row r="7" spans="1:7" s="47" customFormat="1" ht="16.5" thickTop="1">
      <c r="A7" s="52" t="s">
        <v>97</v>
      </c>
      <c r="B7" s="53"/>
      <c r="C7" s="73"/>
      <c r="D7" s="53" t="s">
        <v>28</v>
      </c>
      <c r="E7" s="160">
        <f>SUM(E9)</f>
        <v>195000</v>
      </c>
      <c r="F7" s="160">
        <f>SUM(F9)</f>
        <v>3433</v>
      </c>
      <c r="G7" s="213">
        <f>SUM(F7/E7)</f>
        <v>0.017605128205128204</v>
      </c>
    </row>
    <row r="8" spans="1:7" s="47" customFormat="1" ht="15.75">
      <c r="A8" s="70"/>
      <c r="B8" s="58"/>
      <c r="C8" s="75"/>
      <c r="D8" s="58"/>
      <c r="E8" s="161"/>
      <c r="F8" s="161"/>
      <c r="G8" s="214"/>
    </row>
    <row r="9" spans="1:7" s="47" customFormat="1" ht="15.75">
      <c r="A9" s="70"/>
      <c r="B9" s="8">
        <v>71035</v>
      </c>
      <c r="C9" s="9"/>
      <c r="D9" s="20" t="s">
        <v>172</v>
      </c>
      <c r="E9" s="137">
        <f>SUM(E10:E11)</f>
        <v>195000</v>
      </c>
      <c r="F9" s="137">
        <f>SUM(F10:F11)</f>
        <v>3433</v>
      </c>
      <c r="G9" s="168">
        <f aca="true" t="shared" si="0" ref="G9:G23">SUM(F9/E9)</f>
        <v>0.017605128205128204</v>
      </c>
    </row>
    <row r="10" spans="1:7" s="47" customFormat="1" ht="15.75">
      <c r="A10" s="62"/>
      <c r="B10" s="16"/>
      <c r="C10" s="21" t="s">
        <v>126</v>
      </c>
      <c r="D10" s="18" t="s">
        <v>36</v>
      </c>
      <c r="E10" s="138">
        <v>2000</v>
      </c>
      <c r="F10" s="138">
        <v>1000</v>
      </c>
      <c r="G10" s="169">
        <f t="shared" si="0"/>
        <v>0.5</v>
      </c>
    </row>
    <row r="11" spans="1:7" s="47" customFormat="1" ht="15.75">
      <c r="A11" s="70"/>
      <c r="B11" s="16"/>
      <c r="C11" s="76">
        <v>6050</v>
      </c>
      <c r="D11" s="60" t="s">
        <v>77</v>
      </c>
      <c r="E11" s="138">
        <v>193000</v>
      </c>
      <c r="F11" s="138">
        <v>2433</v>
      </c>
      <c r="G11" s="169">
        <f t="shared" si="0"/>
        <v>0.01260621761658031</v>
      </c>
    </row>
    <row r="12" spans="1:7" s="47" customFormat="1" ht="15.75">
      <c r="A12" s="70"/>
      <c r="B12" s="16"/>
      <c r="C12" s="78" t="s">
        <v>4</v>
      </c>
      <c r="D12" s="56" t="s">
        <v>185</v>
      </c>
      <c r="E12" s="162"/>
      <c r="F12" s="162"/>
      <c r="G12" s="215"/>
    </row>
    <row r="13" spans="1:7" s="47" customFormat="1" ht="15.75">
      <c r="A13" s="70"/>
      <c r="B13" s="16"/>
      <c r="C13" s="78"/>
      <c r="D13" s="56"/>
      <c r="E13" s="162"/>
      <c r="F13" s="162"/>
      <c r="G13" s="215"/>
    </row>
    <row r="14" spans="1:7" s="81" customFormat="1" ht="25.5">
      <c r="A14" s="11" t="s">
        <v>136</v>
      </c>
      <c r="B14" s="5"/>
      <c r="C14" s="5"/>
      <c r="D14" s="5" t="s">
        <v>23</v>
      </c>
      <c r="E14" s="153">
        <f>SUM(E16,E19)</f>
        <v>45970</v>
      </c>
      <c r="F14" s="153">
        <f>SUM(F16,F19)</f>
        <v>23684</v>
      </c>
      <c r="G14" s="205">
        <f t="shared" si="0"/>
        <v>0.5152055688492495</v>
      </c>
    </row>
    <row r="15" spans="1:7" s="81" customFormat="1" ht="12.75">
      <c r="A15" s="25"/>
      <c r="B15" s="21"/>
      <c r="C15" s="21"/>
      <c r="D15" s="26"/>
      <c r="E15" s="154"/>
      <c r="F15" s="154"/>
      <c r="G15" s="206"/>
    </row>
    <row r="16" spans="1:7" s="81" customFormat="1" ht="12.75">
      <c r="A16" s="23"/>
      <c r="B16" s="9" t="s">
        <v>139</v>
      </c>
      <c r="C16" s="9"/>
      <c r="D16" s="24" t="s">
        <v>140</v>
      </c>
      <c r="E16" s="155">
        <f>SUM(E17:E17)</f>
        <v>44570</v>
      </c>
      <c r="F16" s="155">
        <f>SUM(F17:F17)</f>
        <v>22284</v>
      </c>
      <c r="G16" s="207">
        <f t="shared" si="0"/>
        <v>0.4999775633834418</v>
      </c>
    </row>
    <row r="17" spans="1:7" s="81" customFormat="1" ht="12.75">
      <c r="A17" s="25"/>
      <c r="B17" s="21"/>
      <c r="C17" s="21" t="s">
        <v>141</v>
      </c>
      <c r="D17" s="26" t="s">
        <v>142</v>
      </c>
      <c r="E17" s="154">
        <v>44570</v>
      </c>
      <c r="F17" s="154">
        <v>22284</v>
      </c>
      <c r="G17" s="206">
        <f t="shared" si="0"/>
        <v>0.4999775633834418</v>
      </c>
    </row>
    <row r="18" spans="1:7" s="81" customFormat="1" ht="12.75">
      <c r="A18" s="25"/>
      <c r="B18" s="21"/>
      <c r="C18" s="21"/>
      <c r="D18" s="26"/>
      <c r="E18" s="154"/>
      <c r="F18" s="154"/>
      <c r="G18" s="206"/>
    </row>
    <row r="19" spans="1:7" s="40" customFormat="1" ht="15">
      <c r="A19" s="7"/>
      <c r="B19" s="8">
        <v>92195</v>
      </c>
      <c r="C19" s="9"/>
      <c r="D19" s="20" t="s">
        <v>38</v>
      </c>
      <c r="E19" s="137">
        <f>SUM(E20:E21)</f>
        <v>1400</v>
      </c>
      <c r="F19" s="137">
        <f>SUM(F20:F21)</f>
        <v>1400</v>
      </c>
      <c r="G19" s="168">
        <f t="shared" si="0"/>
        <v>1</v>
      </c>
    </row>
    <row r="20" spans="1:7" s="131" customFormat="1" ht="15">
      <c r="A20" s="15"/>
      <c r="B20" s="16"/>
      <c r="C20" s="21" t="s">
        <v>84</v>
      </c>
      <c r="D20" s="18" t="s">
        <v>33</v>
      </c>
      <c r="E20" s="138">
        <v>800</v>
      </c>
      <c r="F20" s="138">
        <v>800</v>
      </c>
      <c r="G20" s="169">
        <f t="shared" si="0"/>
        <v>1</v>
      </c>
    </row>
    <row r="21" spans="1:7" s="40" customFormat="1" ht="15">
      <c r="A21" s="7"/>
      <c r="B21" s="8"/>
      <c r="C21" s="21" t="s">
        <v>126</v>
      </c>
      <c r="D21" s="18" t="s">
        <v>36</v>
      </c>
      <c r="E21" s="154">
        <v>600</v>
      </c>
      <c r="F21" s="154">
        <v>600</v>
      </c>
      <c r="G21" s="206">
        <f t="shared" si="0"/>
        <v>1</v>
      </c>
    </row>
    <row r="22" spans="1:7" s="81" customFormat="1" ht="13.5" thickBot="1">
      <c r="A22" s="15"/>
      <c r="B22" s="16"/>
      <c r="C22" s="21"/>
      <c r="D22" s="26"/>
      <c r="E22" s="138"/>
      <c r="F22" s="138"/>
      <c r="G22" s="169"/>
    </row>
    <row r="23" spans="1:7" s="81" customFormat="1" ht="16.5" thickBot="1" thickTop="1">
      <c r="A23" s="185" t="s">
        <v>14</v>
      </c>
      <c r="B23" s="186"/>
      <c r="C23" s="186"/>
      <c r="D23" s="186"/>
      <c r="E23" s="158">
        <f>SUM(E7,E14)</f>
        <v>240970</v>
      </c>
      <c r="F23" s="158">
        <f>SUM(F7,F14)</f>
        <v>27117</v>
      </c>
      <c r="G23" s="212">
        <f t="shared" si="0"/>
        <v>0.11253268041664938</v>
      </c>
    </row>
    <row r="24" spans="1:4" s="81" customFormat="1" ht="13.5" thickTop="1">
      <c r="A24" s="29"/>
      <c r="B24" s="30"/>
      <c r="C24" s="38"/>
      <c r="D24" s="29"/>
    </row>
    <row r="25" spans="1:4" s="81" customFormat="1" ht="12.75">
      <c r="A25" s="29"/>
      <c r="B25" s="30"/>
      <c r="C25" s="38"/>
      <c r="D25" s="29"/>
    </row>
    <row r="26" spans="1:4" s="81" customFormat="1" ht="12.75">
      <c r="A26" s="29"/>
      <c r="B26" s="30"/>
      <c r="C26" s="38"/>
      <c r="D26" s="29"/>
    </row>
    <row r="27" spans="1:4" s="81" customFormat="1" ht="12.75">
      <c r="A27" s="29"/>
      <c r="B27" s="30"/>
      <c r="C27" s="38"/>
      <c r="D27" s="29"/>
    </row>
    <row r="28" spans="1:4" s="81" customFormat="1" ht="12.75">
      <c r="A28" s="29"/>
      <c r="B28" s="30"/>
      <c r="C28" s="38"/>
      <c r="D28" s="29"/>
    </row>
    <row r="29" spans="1:4" s="81" customFormat="1" ht="12.75">
      <c r="A29" s="29"/>
      <c r="B29" s="30"/>
      <c r="C29" s="38"/>
      <c r="D29" s="29"/>
    </row>
    <row r="30" spans="1:4" s="81" customFormat="1" ht="12.75">
      <c r="A30" s="29"/>
      <c r="B30" s="30"/>
      <c r="C30" s="38"/>
      <c r="D30" s="29"/>
    </row>
    <row r="31" spans="1:4" s="81" customFormat="1" ht="12.75">
      <c r="A31" s="29"/>
      <c r="B31" s="30"/>
      <c r="C31" s="38"/>
      <c r="D31" s="29"/>
    </row>
    <row r="32" spans="1:4" s="81" customFormat="1" ht="12.75">
      <c r="A32" s="29"/>
      <c r="B32" s="30"/>
      <c r="C32" s="38"/>
      <c r="D32" s="29"/>
    </row>
    <row r="33" spans="1:4" s="81" customFormat="1" ht="12.75">
      <c r="A33" s="29"/>
      <c r="B33" s="30"/>
      <c r="C33" s="38"/>
      <c r="D33" s="29"/>
    </row>
    <row r="34" spans="1:4" s="81" customFormat="1" ht="12.75">
      <c r="A34" s="29"/>
      <c r="B34" s="30"/>
      <c r="C34" s="38"/>
      <c r="D34" s="29"/>
    </row>
    <row r="35" spans="1:4" s="81" customFormat="1" ht="12.75">
      <c r="A35" s="29"/>
      <c r="B35" s="30"/>
      <c r="C35" s="38"/>
      <c r="D35" s="29"/>
    </row>
    <row r="36" spans="1:4" s="81" customFormat="1" ht="12.75">
      <c r="A36" s="29"/>
      <c r="B36" s="30"/>
      <c r="C36" s="38"/>
      <c r="D36" s="29"/>
    </row>
    <row r="37" spans="1:4" s="81" customFormat="1" ht="12.75">
      <c r="A37" s="29"/>
      <c r="B37" s="30"/>
      <c r="C37" s="38"/>
      <c r="D37" s="29"/>
    </row>
    <row r="38" spans="1:4" s="81" customFormat="1" ht="12.75">
      <c r="A38" s="29"/>
      <c r="B38" s="30"/>
      <c r="C38" s="38"/>
      <c r="D38" s="29"/>
    </row>
    <row r="39" spans="1:4" s="81" customFormat="1" ht="12.75">
      <c r="A39" s="29"/>
      <c r="B39" s="30"/>
      <c r="C39" s="38"/>
      <c r="D39" s="29"/>
    </row>
    <row r="40" spans="1:4" s="81" customFormat="1" ht="12.75">
      <c r="A40" s="29"/>
      <c r="B40" s="30"/>
      <c r="C40" s="38"/>
      <c r="D40" s="29"/>
    </row>
    <row r="41" spans="1:4" s="81" customFormat="1" ht="12.75">
      <c r="A41" s="29"/>
      <c r="B41" s="30"/>
      <c r="C41" s="38"/>
      <c r="D41" s="29"/>
    </row>
    <row r="42" spans="1:4" s="81" customFormat="1" ht="12.75">
      <c r="A42" s="29"/>
      <c r="B42" s="30"/>
      <c r="C42" s="38"/>
      <c r="D42" s="29"/>
    </row>
    <row r="43" spans="1:4" s="81" customFormat="1" ht="12.75">
      <c r="A43" s="29"/>
      <c r="B43" s="30"/>
      <c r="C43" s="38"/>
      <c r="D43" s="29"/>
    </row>
    <row r="44" spans="1:4" s="81" customFormat="1" ht="12.75">
      <c r="A44" s="29"/>
      <c r="B44" s="30"/>
      <c r="C44" s="38"/>
      <c r="D44" s="29"/>
    </row>
    <row r="45" spans="1:4" s="81" customFormat="1" ht="12.75">
      <c r="A45" s="29"/>
      <c r="B45" s="30"/>
      <c r="C45" s="38"/>
      <c r="D45" s="29"/>
    </row>
    <row r="46" spans="1:4" s="81" customFormat="1" ht="12.75">
      <c r="A46" s="29"/>
      <c r="B46" s="30"/>
      <c r="C46" s="38"/>
      <c r="D46" s="29"/>
    </row>
    <row r="47" spans="1:4" s="81" customFormat="1" ht="12.75">
      <c r="A47" s="29"/>
      <c r="B47" s="30"/>
      <c r="C47" s="38"/>
      <c r="D47" s="29"/>
    </row>
    <row r="48" spans="1:4" s="81" customFormat="1" ht="12.75">
      <c r="A48" s="29"/>
      <c r="B48" s="30"/>
      <c r="C48" s="38"/>
      <c r="D48" s="29"/>
    </row>
    <row r="49" spans="1:4" s="81" customFormat="1" ht="12.75">
      <c r="A49" s="29"/>
      <c r="B49" s="30"/>
      <c r="C49" s="38"/>
      <c r="D49" s="29"/>
    </row>
    <row r="50" spans="1:4" s="34" customFormat="1" ht="12.75">
      <c r="A50" s="29"/>
      <c r="B50" s="30"/>
      <c r="C50" s="38"/>
      <c r="D50" s="29"/>
    </row>
    <row r="51" spans="1:4" s="35" customFormat="1" ht="12.75">
      <c r="A51" s="29"/>
      <c r="B51" s="30"/>
      <c r="C51" s="38"/>
      <c r="D51" s="29"/>
    </row>
    <row r="52" spans="1:4" s="35" customFormat="1" ht="12.75">
      <c r="A52" s="29"/>
      <c r="B52" s="30"/>
      <c r="C52" s="38"/>
      <c r="D52" s="29"/>
    </row>
    <row r="53" spans="1:4" s="35" customFormat="1" ht="12.75">
      <c r="A53" s="29"/>
      <c r="B53" s="30"/>
      <c r="C53" s="38"/>
      <c r="D53" s="29"/>
    </row>
    <row r="54" spans="1:4" s="35" customFormat="1" ht="12.75">
      <c r="A54" s="29"/>
      <c r="B54" s="30"/>
      <c r="C54" s="38"/>
      <c r="D54" s="29"/>
    </row>
    <row r="55" spans="1:4" s="35" customFormat="1" ht="12.75">
      <c r="A55" s="29"/>
      <c r="B55" s="30"/>
      <c r="C55" s="38"/>
      <c r="D55" s="29"/>
    </row>
    <row r="56" spans="1:4" s="35" customFormat="1" ht="12.75">
      <c r="A56" s="29"/>
      <c r="B56" s="30"/>
      <c r="C56" s="38"/>
      <c r="D56" s="29"/>
    </row>
    <row r="57" spans="1:4" s="35" customFormat="1" ht="12.75">
      <c r="A57" s="29"/>
      <c r="B57" s="30"/>
      <c r="C57" s="38"/>
      <c r="D57" s="29"/>
    </row>
    <row r="58" spans="1:4" s="35" customFormat="1" ht="12.75">
      <c r="A58" s="29"/>
      <c r="B58" s="30"/>
      <c r="C58" s="38"/>
      <c r="D58" s="29"/>
    </row>
    <row r="59" spans="1:4" s="35" customFormat="1" ht="12.75">
      <c r="A59" s="29"/>
      <c r="B59" s="30"/>
      <c r="C59" s="38"/>
      <c r="D59" s="29"/>
    </row>
    <row r="60" spans="1:4" s="35" customFormat="1" ht="12.75">
      <c r="A60" s="29"/>
      <c r="B60" s="30"/>
      <c r="C60" s="38"/>
      <c r="D60" s="29"/>
    </row>
    <row r="61" spans="1:4" s="35" customFormat="1" ht="12.75">
      <c r="A61" s="29"/>
      <c r="B61" s="30"/>
      <c r="C61" s="38"/>
      <c r="D61" s="29"/>
    </row>
    <row r="62" spans="1:4" s="35" customFormat="1" ht="12.75">
      <c r="A62" s="29"/>
      <c r="B62" s="30"/>
      <c r="C62" s="38"/>
      <c r="D62" s="29"/>
    </row>
    <row r="63" spans="1:4" s="35" customFormat="1" ht="12.75">
      <c r="A63" s="29"/>
      <c r="B63" s="30"/>
      <c r="C63" s="38"/>
      <c r="D63" s="29"/>
    </row>
    <row r="64" spans="1:4" s="35" customFormat="1" ht="12.75">
      <c r="A64" s="29"/>
      <c r="B64" s="30"/>
      <c r="C64" s="38"/>
      <c r="D64" s="29"/>
    </row>
    <row r="65" spans="1:4" s="35" customFormat="1" ht="12.75">
      <c r="A65" s="29"/>
      <c r="B65" s="30"/>
      <c r="C65" s="38"/>
      <c r="D65" s="29"/>
    </row>
    <row r="66" spans="1:4" s="35" customFormat="1" ht="12.75">
      <c r="A66" s="29"/>
      <c r="B66" s="30"/>
      <c r="C66" s="38"/>
      <c r="D66" s="29"/>
    </row>
    <row r="67" spans="1:4" s="35" customFormat="1" ht="12.75">
      <c r="A67" s="29"/>
      <c r="B67" s="30"/>
      <c r="C67" s="38"/>
      <c r="D67" s="29"/>
    </row>
    <row r="68" spans="1:4" s="35" customFormat="1" ht="12.75">
      <c r="A68" s="29"/>
      <c r="B68" s="30"/>
      <c r="C68" s="38"/>
      <c r="D68" s="29"/>
    </row>
    <row r="69" spans="1:4" s="35" customFormat="1" ht="12.75">
      <c r="A69" s="29"/>
      <c r="B69" s="30"/>
      <c r="C69" s="38"/>
      <c r="D69" s="29"/>
    </row>
    <row r="70" spans="1:4" s="35" customFormat="1" ht="12.75">
      <c r="A70" s="29"/>
      <c r="B70" s="30"/>
      <c r="C70" s="38"/>
      <c r="D70" s="29"/>
    </row>
    <row r="71" spans="1:4" s="35" customFormat="1" ht="12.75">
      <c r="A71" s="29"/>
      <c r="B71" s="30"/>
      <c r="C71" s="38"/>
      <c r="D71" s="29"/>
    </row>
    <row r="72" spans="1:4" s="35" customFormat="1" ht="12.75">
      <c r="A72" s="29"/>
      <c r="B72" s="30"/>
      <c r="C72" s="38"/>
      <c r="D72" s="29"/>
    </row>
    <row r="73" spans="1:4" s="35" customFormat="1" ht="12.75">
      <c r="A73" s="29"/>
      <c r="B73" s="30"/>
      <c r="C73" s="38"/>
      <c r="D73" s="29"/>
    </row>
    <row r="74" spans="1:4" s="35" customFormat="1" ht="12.75">
      <c r="A74" s="29"/>
      <c r="B74" s="30"/>
      <c r="C74" s="38"/>
      <c r="D74" s="29"/>
    </row>
    <row r="75" spans="1:4" s="35" customFormat="1" ht="12.75">
      <c r="A75" s="29"/>
      <c r="B75" s="30"/>
      <c r="C75" s="38"/>
      <c r="D75" s="29"/>
    </row>
    <row r="76" spans="1:4" s="35" customFormat="1" ht="12.75">
      <c r="A76" s="29"/>
      <c r="B76" s="30"/>
      <c r="C76" s="38"/>
      <c r="D76" s="29"/>
    </row>
    <row r="77" spans="1:4" s="35" customFormat="1" ht="12.75">
      <c r="A77" s="29"/>
      <c r="B77" s="30"/>
      <c r="C77" s="38"/>
      <c r="D77" s="29"/>
    </row>
    <row r="78" spans="1:4" s="35" customFormat="1" ht="12.75">
      <c r="A78" s="29"/>
      <c r="B78" s="30"/>
      <c r="C78" s="38"/>
      <c r="D78" s="29"/>
    </row>
    <row r="79" spans="1:4" s="35" customFormat="1" ht="12.75">
      <c r="A79" s="29"/>
      <c r="B79" s="30"/>
      <c r="C79" s="38"/>
      <c r="D79" s="29"/>
    </row>
    <row r="80" spans="1:4" s="35" customFormat="1" ht="12.75">
      <c r="A80" s="29"/>
      <c r="B80" s="30"/>
      <c r="C80" s="38"/>
      <c r="D80" s="29"/>
    </row>
    <row r="81" spans="1:4" s="35" customFormat="1" ht="12.75">
      <c r="A81" s="29"/>
      <c r="B81" s="30"/>
      <c r="C81" s="38"/>
      <c r="D81" s="29"/>
    </row>
    <row r="82" spans="1:4" s="35" customFormat="1" ht="12.75">
      <c r="A82" s="29"/>
      <c r="B82" s="30"/>
      <c r="C82" s="38"/>
      <c r="D82" s="29"/>
    </row>
    <row r="83" spans="1:4" s="35" customFormat="1" ht="12.75">
      <c r="A83" s="29"/>
      <c r="B83" s="30"/>
      <c r="C83" s="38"/>
      <c r="D83" s="29"/>
    </row>
    <row r="84" spans="1:4" s="35" customFormat="1" ht="12.75">
      <c r="A84" s="29"/>
      <c r="B84" s="30"/>
      <c r="C84" s="38"/>
      <c r="D84" s="29"/>
    </row>
    <row r="85" spans="1:4" s="35" customFormat="1" ht="12.75">
      <c r="A85" s="29"/>
      <c r="B85" s="30"/>
      <c r="C85" s="38"/>
      <c r="D85" s="29"/>
    </row>
    <row r="86" spans="1:4" s="35" customFormat="1" ht="12.75">
      <c r="A86" s="29"/>
      <c r="B86" s="30"/>
      <c r="C86" s="38"/>
      <c r="D86" s="29"/>
    </row>
    <row r="87" spans="1:4" s="35" customFormat="1" ht="12.75">
      <c r="A87" s="29"/>
      <c r="B87" s="30"/>
      <c r="C87" s="38"/>
      <c r="D87" s="29"/>
    </row>
    <row r="88" spans="1:4" s="35" customFormat="1" ht="12.75">
      <c r="A88" s="29"/>
      <c r="B88" s="30"/>
      <c r="C88" s="38"/>
      <c r="D88" s="29"/>
    </row>
    <row r="89" spans="1:4" s="35" customFormat="1" ht="12.75">
      <c r="A89" s="29"/>
      <c r="B89" s="30"/>
      <c r="C89" s="38"/>
      <c r="D89" s="29"/>
    </row>
    <row r="90" spans="1:4" s="81" customFormat="1" ht="12.75">
      <c r="A90" s="29"/>
      <c r="B90" s="30"/>
      <c r="C90" s="38"/>
      <c r="D90" s="29"/>
    </row>
    <row r="91" spans="1:4" s="81" customFormat="1" ht="12.75">
      <c r="A91" s="29"/>
      <c r="B91" s="30"/>
      <c r="C91" s="38"/>
      <c r="D91" s="29"/>
    </row>
    <row r="92" spans="1:4" s="81" customFormat="1" ht="12.75">
      <c r="A92" s="29"/>
      <c r="B92" s="30"/>
      <c r="C92" s="38"/>
      <c r="D92" s="29"/>
    </row>
    <row r="93" spans="1:4" s="81" customFormat="1" ht="12.75">
      <c r="A93" s="29"/>
      <c r="B93" s="30"/>
      <c r="C93" s="38"/>
      <c r="D93" s="29"/>
    </row>
    <row r="94" spans="1:4" s="81" customFormat="1" ht="12.75">
      <c r="A94" s="29"/>
      <c r="B94" s="30"/>
      <c r="C94" s="38"/>
      <c r="D94" s="29"/>
    </row>
    <row r="95" spans="1:4" s="81" customFormat="1" ht="12.75">
      <c r="A95" s="29"/>
      <c r="B95" s="30"/>
      <c r="C95" s="38"/>
      <c r="D95" s="29"/>
    </row>
    <row r="96" spans="1:4" s="81" customFormat="1" ht="12.75">
      <c r="A96" s="29"/>
      <c r="B96" s="30"/>
      <c r="C96" s="38"/>
      <c r="D96" s="29"/>
    </row>
    <row r="97" spans="1:4" s="81" customFormat="1" ht="12.75">
      <c r="A97" s="29"/>
      <c r="B97" s="30"/>
      <c r="C97" s="38"/>
      <c r="D97" s="29"/>
    </row>
    <row r="98" spans="1:4" s="81" customFormat="1" ht="12.75">
      <c r="A98" s="29"/>
      <c r="B98" s="30"/>
      <c r="C98" s="38"/>
      <c r="D98" s="29"/>
    </row>
    <row r="99" spans="1:4" s="81" customFormat="1" ht="12.75">
      <c r="A99" s="29"/>
      <c r="B99" s="30"/>
      <c r="C99" s="38"/>
      <c r="D99" s="29"/>
    </row>
    <row r="100" spans="1:4" s="81" customFormat="1" ht="12.75">
      <c r="A100" s="29"/>
      <c r="B100" s="30"/>
      <c r="C100" s="38"/>
      <c r="D100" s="29"/>
    </row>
    <row r="101" spans="1:4" s="81" customFormat="1" ht="12.75">
      <c r="A101" s="29"/>
      <c r="B101" s="30"/>
      <c r="C101" s="38"/>
      <c r="D101" s="29"/>
    </row>
    <row r="102" spans="1:4" s="81" customFormat="1" ht="12.75">
      <c r="A102" s="29"/>
      <c r="B102" s="30"/>
      <c r="C102" s="38"/>
      <c r="D102" s="29"/>
    </row>
    <row r="103" spans="1:4" s="81" customFormat="1" ht="12.75">
      <c r="A103" s="29"/>
      <c r="B103" s="30"/>
      <c r="C103" s="38"/>
      <c r="D103" s="29"/>
    </row>
    <row r="104" spans="1:4" s="81" customFormat="1" ht="12.75">
      <c r="A104" s="29"/>
      <c r="B104" s="30"/>
      <c r="C104" s="38"/>
      <c r="D104" s="29"/>
    </row>
    <row r="105" spans="1:4" s="81" customFormat="1" ht="12.75">
      <c r="A105" s="29"/>
      <c r="B105" s="30"/>
      <c r="C105" s="38"/>
      <c r="D105" s="29"/>
    </row>
    <row r="106" spans="1:4" s="81" customFormat="1" ht="12.75">
      <c r="A106" s="29"/>
      <c r="B106" s="30"/>
      <c r="C106" s="38"/>
      <c r="D106" s="29"/>
    </row>
    <row r="107" spans="1:4" s="81" customFormat="1" ht="12.75">
      <c r="A107" s="29"/>
      <c r="B107" s="30"/>
      <c r="C107" s="38"/>
      <c r="D107" s="29"/>
    </row>
    <row r="108" spans="1:4" s="81" customFormat="1" ht="12.75">
      <c r="A108" s="29"/>
      <c r="B108" s="30"/>
      <c r="C108" s="38"/>
      <c r="D108" s="29"/>
    </row>
    <row r="109" spans="1:4" s="81" customFormat="1" ht="12.75">
      <c r="A109" s="29"/>
      <c r="B109" s="30"/>
      <c r="C109" s="38"/>
      <c r="D109" s="29"/>
    </row>
    <row r="110" spans="1:4" s="81" customFormat="1" ht="12.75">
      <c r="A110" s="29"/>
      <c r="B110" s="30"/>
      <c r="C110" s="38"/>
      <c r="D110" s="29"/>
    </row>
    <row r="111" spans="1:4" s="81" customFormat="1" ht="12.75">
      <c r="A111" s="29"/>
      <c r="B111" s="30"/>
      <c r="C111" s="38"/>
      <c r="D111" s="29"/>
    </row>
    <row r="112" spans="1:4" s="81" customFormat="1" ht="12.75">
      <c r="A112" s="29"/>
      <c r="B112" s="30"/>
      <c r="C112" s="38"/>
      <c r="D112" s="29"/>
    </row>
    <row r="113" spans="1:4" s="81" customFormat="1" ht="12.75">
      <c r="A113" s="29"/>
      <c r="B113" s="30"/>
      <c r="C113" s="38"/>
      <c r="D113" s="29"/>
    </row>
    <row r="114" spans="1:4" s="81" customFormat="1" ht="12.75">
      <c r="A114" s="29"/>
      <c r="B114" s="30"/>
      <c r="C114" s="38"/>
      <c r="D114" s="29"/>
    </row>
    <row r="115" spans="1:4" s="81" customFormat="1" ht="12.75">
      <c r="A115" s="29"/>
      <c r="B115" s="30"/>
      <c r="C115" s="38"/>
      <c r="D115" s="29"/>
    </row>
    <row r="116" spans="1:4" s="81" customFormat="1" ht="12.75">
      <c r="A116" s="29"/>
      <c r="B116" s="30"/>
      <c r="C116" s="38"/>
      <c r="D116" s="29"/>
    </row>
    <row r="117" spans="1:4" s="81" customFormat="1" ht="12.75">
      <c r="A117" s="29"/>
      <c r="B117" s="30"/>
      <c r="C117" s="38"/>
      <c r="D117" s="29"/>
    </row>
    <row r="118" spans="1:4" s="81" customFormat="1" ht="12.75">
      <c r="A118" s="29"/>
      <c r="B118" s="30"/>
      <c r="C118" s="38"/>
      <c r="D118" s="29"/>
    </row>
    <row r="119" spans="1:4" s="81" customFormat="1" ht="12.75">
      <c r="A119" s="29"/>
      <c r="B119" s="30"/>
      <c r="C119" s="38"/>
      <c r="D119" s="29"/>
    </row>
    <row r="120" spans="1:4" s="81" customFormat="1" ht="12.75">
      <c r="A120" s="29"/>
      <c r="B120" s="30"/>
      <c r="C120" s="38"/>
      <c r="D120" s="29"/>
    </row>
    <row r="121" spans="1:4" s="81" customFormat="1" ht="12.75">
      <c r="A121" s="29"/>
      <c r="B121" s="30"/>
      <c r="C121" s="38"/>
      <c r="D121" s="29"/>
    </row>
    <row r="122" spans="1:4" s="81" customFormat="1" ht="12.75">
      <c r="A122" s="29"/>
      <c r="B122" s="30"/>
      <c r="C122" s="38"/>
      <c r="D122" s="29"/>
    </row>
    <row r="123" spans="1:4" s="81" customFormat="1" ht="12.75">
      <c r="A123" s="29"/>
      <c r="B123" s="30"/>
      <c r="C123" s="38"/>
      <c r="D123" s="29"/>
    </row>
    <row r="124" spans="1:4" s="81" customFormat="1" ht="12.75">
      <c r="A124" s="29"/>
      <c r="B124" s="30"/>
      <c r="C124" s="38"/>
      <c r="D124" s="29"/>
    </row>
    <row r="125" spans="1:4" s="81" customFormat="1" ht="12.75">
      <c r="A125" s="29"/>
      <c r="B125" s="30"/>
      <c r="C125" s="38"/>
      <c r="D125" s="29"/>
    </row>
    <row r="126" spans="1:4" s="81" customFormat="1" ht="12.75">
      <c r="A126" s="29"/>
      <c r="B126" s="30"/>
      <c r="C126" s="38"/>
      <c r="D126" s="29"/>
    </row>
    <row r="127" spans="1:4" s="81" customFormat="1" ht="12.75">
      <c r="A127" s="29"/>
      <c r="B127" s="30"/>
      <c r="C127" s="38"/>
      <c r="D127" s="29"/>
    </row>
    <row r="128" spans="1:4" s="81" customFormat="1" ht="12.75">
      <c r="A128" s="29"/>
      <c r="B128" s="30"/>
      <c r="C128" s="38"/>
      <c r="D128" s="29"/>
    </row>
    <row r="129" spans="1:4" s="81" customFormat="1" ht="12.75">
      <c r="A129" s="29"/>
      <c r="B129" s="30"/>
      <c r="C129" s="38"/>
      <c r="D129" s="29"/>
    </row>
    <row r="130" spans="1:4" s="81" customFormat="1" ht="12.75">
      <c r="A130" s="29"/>
      <c r="B130" s="30"/>
      <c r="C130" s="38"/>
      <c r="D130" s="29"/>
    </row>
    <row r="131" spans="1:4" s="81" customFormat="1" ht="12.75">
      <c r="A131" s="29"/>
      <c r="B131" s="30"/>
      <c r="C131" s="38"/>
      <c r="D131" s="29"/>
    </row>
    <row r="132" spans="1:4" s="81" customFormat="1" ht="12.75">
      <c r="A132" s="29"/>
      <c r="B132" s="30"/>
      <c r="C132" s="38"/>
      <c r="D132" s="29"/>
    </row>
    <row r="133" spans="1:4" s="81" customFormat="1" ht="12.75">
      <c r="A133" s="29"/>
      <c r="B133" s="30"/>
      <c r="C133" s="38"/>
      <c r="D133" s="29"/>
    </row>
    <row r="134" spans="1:4" s="81" customFormat="1" ht="12.75">
      <c r="A134" s="29"/>
      <c r="B134" s="30"/>
      <c r="C134" s="38"/>
      <c r="D134" s="29"/>
    </row>
    <row r="135" spans="1:4" s="81" customFormat="1" ht="12.75">
      <c r="A135" s="29"/>
      <c r="B135" s="30"/>
      <c r="C135" s="38"/>
      <c r="D135" s="29"/>
    </row>
    <row r="136" spans="1:4" s="81" customFormat="1" ht="12.75">
      <c r="A136" s="29"/>
      <c r="B136" s="30"/>
      <c r="C136" s="38"/>
      <c r="D136" s="29"/>
    </row>
    <row r="137" spans="1:4" s="81" customFormat="1" ht="12.75">
      <c r="A137" s="29"/>
      <c r="B137" s="30"/>
      <c r="C137" s="38"/>
      <c r="D137" s="29"/>
    </row>
    <row r="138" spans="1:4" s="81" customFormat="1" ht="12.75">
      <c r="A138" s="29"/>
      <c r="B138" s="30"/>
      <c r="C138" s="38"/>
      <c r="D138" s="29"/>
    </row>
    <row r="139" spans="1:4" s="81" customFormat="1" ht="12.75">
      <c r="A139" s="29"/>
      <c r="B139" s="30"/>
      <c r="C139" s="38"/>
      <c r="D139" s="29"/>
    </row>
    <row r="140" spans="1:4" s="81" customFormat="1" ht="12.75">
      <c r="A140" s="29"/>
      <c r="B140" s="30"/>
      <c r="C140" s="38"/>
      <c r="D140" s="29"/>
    </row>
    <row r="141" spans="1:4" s="81" customFormat="1" ht="12.75">
      <c r="A141" s="29"/>
      <c r="B141" s="30"/>
      <c r="C141" s="38"/>
      <c r="D141" s="29"/>
    </row>
    <row r="142" spans="1:4" s="81" customFormat="1" ht="12.75">
      <c r="A142" s="29"/>
      <c r="B142" s="30"/>
      <c r="C142" s="38"/>
      <c r="D142" s="29"/>
    </row>
    <row r="143" spans="1:4" s="81" customFormat="1" ht="12.75">
      <c r="A143" s="29"/>
      <c r="B143" s="30"/>
      <c r="C143" s="38"/>
      <c r="D143" s="29"/>
    </row>
    <row r="144" spans="1:4" s="81" customFormat="1" ht="12.75">
      <c r="A144" s="29"/>
      <c r="B144" s="30"/>
      <c r="C144" s="38"/>
      <c r="D144" s="29"/>
    </row>
    <row r="145" spans="1:4" s="81" customFormat="1" ht="12.75">
      <c r="A145" s="29"/>
      <c r="B145" s="30"/>
      <c r="C145" s="38"/>
      <c r="D145" s="29"/>
    </row>
    <row r="146" spans="1:4" s="81" customFormat="1" ht="12.75">
      <c r="A146" s="29"/>
      <c r="B146" s="30"/>
      <c r="C146" s="38"/>
      <c r="D146" s="29"/>
    </row>
    <row r="147" spans="1:4" s="81" customFormat="1" ht="12.75">
      <c r="A147" s="29"/>
      <c r="B147" s="30"/>
      <c r="C147" s="38"/>
      <c r="D147" s="29"/>
    </row>
    <row r="148" spans="1:4" s="81" customFormat="1" ht="12.75">
      <c r="A148" s="29"/>
      <c r="B148" s="30"/>
      <c r="C148" s="38"/>
      <c r="D148" s="29"/>
    </row>
    <row r="149" spans="1:4" s="81" customFormat="1" ht="12.75">
      <c r="A149" s="29"/>
      <c r="B149" s="30"/>
      <c r="C149" s="38"/>
      <c r="D149" s="29"/>
    </row>
    <row r="150" spans="1:4" s="81" customFormat="1" ht="12.75">
      <c r="A150" s="29"/>
      <c r="B150" s="30"/>
      <c r="C150" s="38"/>
      <c r="D150" s="29"/>
    </row>
    <row r="151" spans="1:4" s="81" customFormat="1" ht="12.75">
      <c r="A151" s="29"/>
      <c r="B151" s="30"/>
      <c r="C151" s="38"/>
      <c r="D151" s="29"/>
    </row>
    <row r="152" spans="1:4" s="81" customFormat="1" ht="12.75">
      <c r="A152" s="29"/>
      <c r="B152" s="30"/>
      <c r="C152" s="38"/>
      <c r="D152" s="29"/>
    </row>
    <row r="153" spans="1:4" s="81" customFormat="1" ht="12.75">
      <c r="A153" s="29"/>
      <c r="B153" s="30"/>
      <c r="C153" s="38"/>
      <c r="D153" s="29"/>
    </row>
    <row r="154" spans="1:4" s="81" customFormat="1" ht="12.75">
      <c r="A154" s="29"/>
      <c r="B154" s="30"/>
      <c r="C154" s="38"/>
      <c r="D154" s="29"/>
    </row>
    <row r="155" spans="1:4" s="81" customFormat="1" ht="12.75">
      <c r="A155" s="29"/>
      <c r="B155" s="30"/>
      <c r="C155" s="38"/>
      <c r="D155" s="29"/>
    </row>
    <row r="156" spans="1:4" s="81" customFormat="1" ht="12.75">
      <c r="A156" s="29"/>
      <c r="B156" s="30"/>
      <c r="C156" s="38"/>
      <c r="D156" s="29"/>
    </row>
    <row r="157" spans="1:4" s="81" customFormat="1" ht="12.75">
      <c r="A157" s="29"/>
      <c r="B157" s="30"/>
      <c r="C157" s="38"/>
      <c r="D157" s="29"/>
    </row>
    <row r="158" spans="1:4" s="81" customFormat="1" ht="12.75">
      <c r="A158" s="29"/>
      <c r="B158" s="30"/>
      <c r="C158" s="38"/>
      <c r="D158" s="29"/>
    </row>
    <row r="159" spans="1:4" s="81" customFormat="1" ht="12.75">
      <c r="A159" s="29"/>
      <c r="B159" s="30"/>
      <c r="C159" s="38"/>
      <c r="D159" s="29"/>
    </row>
    <row r="160" spans="1:4" s="81" customFormat="1" ht="12.75">
      <c r="A160" s="29"/>
      <c r="B160" s="30"/>
      <c r="C160" s="38"/>
      <c r="D160" s="29"/>
    </row>
    <row r="161" spans="1:4" s="81" customFormat="1" ht="12.75">
      <c r="A161" s="29"/>
      <c r="B161" s="30"/>
      <c r="C161" s="38"/>
      <c r="D161" s="29"/>
    </row>
    <row r="162" spans="1:4" s="81" customFormat="1" ht="12.75">
      <c r="A162" s="29"/>
      <c r="B162" s="30"/>
      <c r="C162" s="38"/>
      <c r="D162" s="29"/>
    </row>
    <row r="163" spans="1:4" s="81" customFormat="1" ht="12.75">
      <c r="A163" s="29"/>
      <c r="B163" s="30"/>
      <c r="C163" s="38"/>
      <c r="D163" s="29"/>
    </row>
    <row r="164" spans="1:4" s="81" customFormat="1" ht="12.75">
      <c r="A164" s="29"/>
      <c r="B164" s="30"/>
      <c r="C164" s="38"/>
      <c r="D164" s="29"/>
    </row>
    <row r="165" spans="1:4" s="81" customFormat="1" ht="12.75">
      <c r="A165" s="29"/>
      <c r="B165" s="30"/>
      <c r="C165" s="38"/>
      <c r="D165" s="29"/>
    </row>
    <row r="166" spans="1:4" s="81" customFormat="1" ht="12.75">
      <c r="A166" s="29"/>
      <c r="B166" s="30"/>
      <c r="C166" s="38"/>
      <c r="D166" s="29"/>
    </row>
    <row r="167" spans="1:4" s="81" customFormat="1" ht="12.75">
      <c r="A167" s="29"/>
      <c r="B167" s="30"/>
      <c r="C167" s="38"/>
      <c r="D167" s="29"/>
    </row>
    <row r="168" spans="1:4" s="81" customFormat="1" ht="12.75">
      <c r="A168" s="29"/>
      <c r="B168" s="30"/>
      <c r="C168" s="38"/>
      <c r="D168" s="29"/>
    </row>
    <row r="169" spans="1:4" s="81" customFormat="1" ht="12.75">
      <c r="A169" s="29"/>
      <c r="B169" s="30"/>
      <c r="C169" s="38"/>
      <c r="D169" s="29"/>
    </row>
    <row r="170" spans="1:4" s="81" customFormat="1" ht="12.75">
      <c r="A170" s="29"/>
      <c r="B170" s="30"/>
      <c r="C170" s="38"/>
      <c r="D170" s="29"/>
    </row>
    <row r="171" spans="1:4" s="81" customFormat="1" ht="12.75">
      <c r="A171" s="29"/>
      <c r="B171" s="30"/>
      <c r="C171" s="38"/>
      <c r="D171" s="29"/>
    </row>
    <row r="172" spans="1:4" s="81" customFormat="1" ht="12.75">
      <c r="A172" s="29"/>
      <c r="B172" s="30"/>
      <c r="C172" s="38"/>
      <c r="D172" s="29"/>
    </row>
    <row r="173" spans="1:4" s="81" customFormat="1" ht="12.75">
      <c r="A173" s="29"/>
      <c r="B173" s="30"/>
      <c r="C173" s="38"/>
      <c r="D173" s="29"/>
    </row>
    <row r="174" spans="1:4" s="81" customFormat="1" ht="12.75">
      <c r="A174" s="29"/>
      <c r="B174" s="30"/>
      <c r="C174" s="38"/>
      <c r="D174" s="29"/>
    </row>
    <row r="175" spans="1:4" s="81" customFormat="1" ht="12.75">
      <c r="A175" s="29"/>
      <c r="B175" s="30"/>
      <c r="C175" s="38"/>
      <c r="D175" s="29"/>
    </row>
    <row r="176" spans="1:4" s="81" customFormat="1" ht="12.75">
      <c r="A176" s="29"/>
      <c r="B176" s="30"/>
      <c r="C176" s="38"/>
      <c r="D176" s="29"/>
    </row>
    <row r="177" spans="1:4" s="81" customFormat="1" ht="12.75">
      <c r="A177" s="29"/>
      <c r="B177" s="30"/>
      <c r="C177" s="38"/>
      <c r="D177" s="29"/>
    </row>
    <row r="178" spans="1:4" s="81" customFormat="1" ht="12.75">
      <c r="A178" s="29"/>
      <c r="B178" s="30"/>
      <c r="C178" s="38"/>
      <c r="D178" s="29"/>
    </row>
    <row r="179" spans="1:4" s="81" customFormat="1" ht="12.75">
      <c r="A179" s="29"/>
      <c r="B179" s="30"/>
      <c r="C179" s="38"/>
      <c r="D179" s="29"/>
    </row>
    <row r="180" spans="1:4" s="81" customFormat="1" ht="12.75">
      <c r="A180" s="29"/>
      <c r="B180" s="30"/>
      <c r="C180" s="38"/>
      <c r="D180" s="29"/>
    </row>
    <row r="181" spans="1:4" s="81" customFormat="1" ht="12.75">
      <c r="A181" s="29"/>
      <c r="B181" s="30"/>
      <c r="C181" s="38"/>
      <c r="D181" s="29"/>
    </row>
    <row r="182" spans="1:4" s="81" customFormat="1" ht="12.75">
      <c r="A182" s="29"/>
      <c r="B182" s="30"/>
      <c r="C182" s="38"/>
      <c r="D182" s="29"/>
    </row>
    <row r="183" spans="1:4" s="81" customFormat="1" ht="12.75">
      <c r="A183" s="29"/>
      <c r="B183" s="30"/>
      <c r="C183" s="38"/>
      <c r="D183" s="29"/>
    </row>
    <row r="184" spans="1:4" s="81" customFormat="1" ht="12.75">
      <c r="A184" s="29"/>
      <c r="B184" s="30"/>
      <c r="C184" s="38"/>
      <c r="D184" s="29"/>
    </row>
    <row r="185" spans="1:4" s="81" customFormat="1" ht="12.75">
      <c r="A185" s="29"/>
      <c r="B185" s="30"/>
      <c r="C185" s="38"/>
      <c r="D185" s="29"/>
    </row>
    <row r="186" spans="1:4" s="81" customFormat="1" ht="12.75">
      <c r="A186" s="29"/>
      <c r="B186" s="30"/>
      <c r="C186" s="38"/>
      <c r="D186" s="29"/>
    </row>
    <row r="187" spans="1:4" s="81" customFormat="1" ht="12.75">
      <c r="A187" s="29"/>
      <c r="B187" s="30"/>
      <c r="C187" s="38"/>
      <c r="D187" s="29"/>
    </row>
    <row r="188" spans="1:4" s="81" customFormat="1" ht="12.75">
      <c r="A188" s="29"/>
      <c r="B188" s="30"/>
      <c r="C188" s="38"/>
      <c r="D188" s="29"/>
    </row>
    <row r="189" spans="1:4" s="81" customFormat="1" ht="12.75">
      <c r="A189" s="29"/>
      <c r="B189" s="30"/>
      <c r="C189" s="38"/>
      <c r="D189" s="29"/>
    </row>
    <row r="190" spans="1:4" s="81" customFormat="1" ht="12.75">
      <c r="A190" s="29"/>
      <c r="B190" s="30"/>
      <c r="C190" s="38"/>
      <c r="D190" s="29"/>
    </row>
    <row r="191" spans="1:4" s="81" customFormat="1" ht="12.75">
      <c r="A191" s="29"/>
      <c r="B191" s="30"/>
      <c r="C191" s="38"/>
      <c r="D191" s="29"/>
    </row>
    <row r="192" spans="1:4" s="81" customFormat="1" ht="12.75">
      <c r="A192" s="29"/>
      <c r="B192" s="30"/>
      <c r="C192" s="38"/>
      <c r="D192" s="29"/>
    </row>
    <row r="193" spans="1:4" s="81" customFormat="1" ht="12.75">
      <c r="A193" s="29"/>
      <c r="B193" s="30"/>
      <c r="C193" s="38"/>
      <c r="D193" s="29"/>
    </row>
    <row r="194" spans="1:4" s="81" customFormat="1" ht="12.75">
      <c r="A194" s="29"/>
      <c r="B194" s="30"/>
      <c r="C194" s="38"/>
      <c r="D194" s="29"/>
    </row>
    <row r="195" spans="1:4" s="81" customFormat="1" ht="12.75">
      <c r="A195" s="29"/>
      <c r="B195" s="30"/>
      <c r="C195" s="38"/>
      <c r="D195" s="29"/>
    </row>
    <row r="196" spans="1:4" s="81" customFormat="1" ht="12.75">
      <c r="A196" s="29"/>
      <c r="B196" s="30"/>
      <c r="C196" s="38"/>
      <c r="D196" s="29"/>
    </row>
    <row r="197" spans="1:4" s="81" customFormat="1" ht="12.75">
      <c r="A197" s="29"/>
      <c r="B197" s="30"/>
      <c r="C197" s="38"/>
      <c r="D197" s="29"/>
    </row>
    <row r="198" spans="1:4" s="81" customFormat="1" ht="12.75">
      <c r="A198" s="29"/>
      <c r="B198" s="30"/>
      <c r="C198" s="38"/>
      <c r="D198" s="29"/>
    </row>
    <row r="199" spans="1:4" s="81" customFormat="1" ht="12.75">
      <c r="A199" s="29"/>
      <c r="B199" s="30"/>
      <c r="C199" s="38"/>
      <c r="D199" s="29"/>
    </row>
    <row r="200" spans="1:4" s="81" customFormat="1" ht="12.75">
      <c r="A200" s="29"/>
      <c r="B200" s="30"/>
      <c r="C200" s="38"/>
      <c r="D200" s="29"/>
    </row>
    <row r="201" spans="1:4" s="81" customFormat="1" ht="12.75">
      <c r="A201" s="29"/>
      <c r="B201" s="30"/>
      <c r="C201" s="38"/>
      <c r="D201" s="29"/>
    </row>
    <row r="202" spans="1:4" s="81" customFormat="1" ht="12.75">
      <c r="A202" s="29"/>
      <c r="B202" s="30"/>
      <c r="C202" s="38"/>
      <c r="D202" s="29"/>
    </row>
    <row r="203" spans="1:4" s="81" customFormat="1" ht="12.75">
      <c r="A203" s="29"/>
      <c r="B203" s="30"/>
      <c r="C203" s="38"/>
      <c r="D203" s="29"/>
    </row>
    <row r="204" spans="1:4" s="81" customFormat="1" ht="12.75">
      <c r="A204" s="29"/>
      <c r="B204" s="30"/>
      <c r="C204" s="38"/>
      <c r="D204" s="29"/>
    </row>
    <row r="205" spans="1:4" s="81" customFormat="1" ht="12.75">
      <c r="A205" s="29"/>
      <c r="B205" s="30"/>
      <c r="C205" s="38"/>
      <c r="D205" s="29"/>
    </row>
    <row r="206" spans="1:4" s="81" customFormat="1" ht="12.75">
      <c r="A206" s="29"/>
      <c r="B206" s="30"/>
      <c r="C206" s="38"/>
      <c r="D206" s="29"/>
    </row>
    <row r="207" spans="1:4" s="81" customFormat="1" ht="12.75">
      <c r="A207" s="29"/>
      <c r="B207" s="30"/>
      <c r="C207" s="38"/>
      <c r="D207" s="29"/>
    </row>
    <row r="208" spans="1:4" s="81" customFormat="1" ht="12.75">
      <c r="A208" s="29"/>
      <c r="B208" s="30"/>
      <c r="C208" s="38"/>
      <c r="D208" s="29"/>
    </row>
    <row r="209" spans="1:4" s="81" customFormat="1" ht="12.75">
      <c r="A209" s="29"/>
      <c r="B209" s="30"/>
      <c r="C209" s="38"/>
      <c r="D209" s="29"/>
    </row>
    <row r="210" spans="1:4" s="81" customFormat="1" ht="12.75">
      <c r="A210" s="29"/>
      <c r="B210" s="30"/>
      <c r="C210" s="38"/>
      <c r="D210" s="29"/>
    </row>
    <row r="211" spans="1:7" s="81" customFormat="1" ht="12.75">
      <c r="A211" s="29"/>
      <c r="B211" s="30"/>
      <c r="C211" s="38"/>
      <c r="D211" s="29"/>
      <c r="E211" s="31"/>
      <c r="F211" s="31"/>
      <c r="G211" s="36"/>
    </row>
    <row r="212" spans="1:7" s="81" customFormat="1" ht="12.75">
      <c r="A212" s="29"/>
      <c r="B212" s="30"/>
      <c r="C212" s="38"/>
      <c r="D212" s="29"/>
      <c r="E212" s="31"/>
      <c r="F212" s="31"/>
      <c r="G212" s="37"/>
    </row>
    <row r="213" spans="1:7" s="81" customFormat="1" ht="12.75">
      <c r="A213" s="29"/>
      <c r="B213" s="30"/>
      <c r="C213" s="38"/>
      <c r="D213" s="29"/>
      <c r="E213" s="31"/>
      <c r="F213" s="31"/>
      <c r="G213" s="36"/>
    </row>
    <row r="214" spans="1:7" s="81" customFormat="1" ht="12.75">
      <c r="A214" s="29"/>
      <c r="B214" s="30"/>
      <c r="C214" s="38"/>
      <c r="D214" s="29"/>
      <c r="E214" s="31"/>
      <c r="F214" s="31"/>
      <c r="G214" s="37"/>
    </row>
    <row r="215" spans="1:6" s="81" customFormat="1" ht="12.75">
      <c r="A215" s="29"/>
      <c r="B215" s="30"/>
      <c r="C215" s="38"/>
      <c r="D215" s="29"/>
      <c r="E215" s="31"/>
      <c r="F215" s="31"/>
    </row>
    <row r="216" spans="1:6" s="81" customFormat="1" ht="12.75">
      <c r="A216" s="29"/>
      <c r="B216" s="30"/>
      <c r="C216" s="38"/>
      <c r="D216" s="29"/>
      <c r="E216" s="31"/>
      <c r="F216" s="31"/>
    </row>
    <row r="217" spans="1:6" s="81" customFormat="1" ht="12.75">
      <c r="A217" s="29"/>
      <c r="B217" s="30"/>
      <c r="C217" s="38"/>
      <c r="D217" s="29"/>
      <c r="E217" s="31"/>
      <c r="F217" s="31"/>
    </row>
    <row r="218" spans="1:6" s="81" customFormat="1" ht="12.75">
      <c r="A218" s="29"/>
      <c r="B218" s="30"/>
      <c r="C218" s="38"/>
      <c r="D218" s="29"/>
      <c r="E218" s="31"/>
      <c r="F218" s="31"/>
    </row>
    <row r="219" spans="1:6" s="81" customFormat="1" ht="12.75">
      <c r="A219" s="29"/>
      <c r="B219" s="30"/>
      <c r="C219" s="38"/>
      <c r="D219" s="29"/>
      <c r="E219" s="31"/>
      <c r="F219" s="31"/>
    </row>
    <row r="220" spans="1:6" s="81" customFormat="1" ht="12.75">
      <c r="A220" s="29"/>
      <c r="B220" s="30"/>
      <c r="C220" s="38"/>
      <c r="D220" s="29"/>
      <c r="E220" s="31"/>
      <c r="F220" s="31"/>
    </row>
    <row r="221" spans="1:6" s="81" customFormat="1" ht="12.75">
      <c r="A221" s="29"/>
      <c r="B221" s="30"/>
      <c r="C221" s="38"/>
      <c r="D221" s="29"/>
      <c r="E221" s="31"/>
      <c r="F221" s="31"/>
    </row>
    <row r="222" spans="1:6" s="81" customFormat="1" ht="12.75">
      <c r="A222" s="29"/>
      <c r="B222" s="30"/>
      <c r="C222" s="38"/>
      <c r="D222" s="29"/>
      <c r="E222" s="31"/>
      <c r="F222" s="31"/>
    </row>
    <row r="223" spans="1:6" s="81" customFormat="1" ht="12.75">
      <c r="A223" s="29"/>
      <c r="B223" s="30"/>
      <c r="C223" s="38"/>
      <c r="D223" s="29"/>
      <c r="E223" s="31"/>
      <c r="F223" s="31"/>
    </row>
    <row r="224" spans="1:6" s="81" customFormat="1" ht="12.75">
      <c r="A224" s="29"/>
      <c r="B224" s="30"/>
      <c r="C224" s="38"/>
      <c r="D224" s="29"/>
      <c r="E224" s="31"/>
      <c r="F224" s="31"/>
    </row>
    <row r="225" spans="1:6" s="81" customFormat="1" ht="12.75">
      <c r="A225" s="29"/>
      <c r="B225" s="30"/>
      <c r="C225" s="38"/>
      <c r="D225" s="29"/>
      <c r="E225" s="31"/>
      <c r="F225" s="31"/>
    </row>
    <row r="226" spans="1:6" s="81" customFormat="1" ht="12.75">
      <c r="A226" s="29"/>
      <c r="B226" s="30"/>
      <c r="C226" s="38"/>
      <c r="D226" s="29"/>
      <c r="E226" s="31"/>
      <c r="F226" s="31"/>
    </row>
    <row r="227" spans="1:6" s="81" customFormat="1" ht="12.75">
      <c r="A227" s="29"/>
      <c r="B227" s="30"/>
      <c r="C227" s="38"/>
      <c r="D227" s="29"/>
      <c r="E227" s="31"/>
      <c r="F227" s="31"/>
    </row>
    <row r="228" spans="1:6" s="81" customFormat="1" ht="12.75">
      <c r="A228" s="29"/>
      <c r="B228" s="30"/>
      <c r="C228" s="38"/>
      <c r="D228" s="29"/>
      <c r="E228" s="31"/>
      <c r="F228" s="31"/>
    </row>
    <row r="229" spans="1:6" s="81" customFormat="1" ht="12.75">
      <c r="A229" s="29"/>
      <c r="B229" s="30"/>
      <c r="C229" s="38"/>
      <c r="D229" s="29"/>
      <c r="E229" s="31"/>
      <c r="F229" s="31"/>
    </row>
    <row r="230" spans="1:6" s="81" customFormat="1" ht="12.75">
      <c r="A230" s="29"/>
      <c r="B230" s="30"/>
      <c r="C230" s="38"/>
      <c r="D230" s="29"/>
      <c r="E230" s="31"/>
      <c r="F230" s="31"/>
    </row>
    <row r="231" spans="1:6" s="81" customFormat="1" ht="12.75">
      <c r="A231" s="29"/>
      <c r="B231" s="30"/>
      <c r="C231" s="38"/>
      <c r="D231" s="29"/>
      <c r="E231" s="31"/>
      <c r="F231" s="31"/>
    </row>
    <row r="232" spans="1:6" s="81" customFormat="1" ht="12.75">
      <c r="A232" s="29"/>
      <c r="B232" s="30"/>
      <c r="C232" s="38"/>
      <c r="D232" s="29"/>
      <c r="E232" s="31"/>
      <c r="F232" s="31"/>
    </row>
    <row r="233" spans="1:6" s="81" customFormat="1" ht="12.75">
      <c r="A233" s="29"/>
      <c r="B233" s="30"/>
      <c r="C233" s="38"/>
      <c r="D233" s="29"/>
      <c r="E233" s="31"/>
      <c r="F233" s="31"/>
    </row>
    <row r="234" spans="1:6" s="81" customFormat="1" ht="12.75">
      <c r="A234" s="29"/>
      <c r="B234" s="30"/>
      <c r="C234" s="38"/>
      <c r="D234" s="29"/>
      <c r="E234" s="31"/>
      <c r="F234" s="31"/>
    </row>
    <row r="235" spans="1:6" s="81" customFormat="1" ht="12.75">
      <c r="A235" s="29"/>
      <c r="B235" s="30"/>
      <c r="C235" s="38"/>
      <c r="D235" s="29"/>
      <c r="E235" s="31"/>
      <c r="F235" s="31"/>
    </row>
    <row r="236" spans="1:6" s="81" customFormat="1" ht="12.75">
      <c r="A236" s="29"/>
      <c r="B236" s="30"/>
      <c r="C236" s="38"/>
      <c r="D236" s="29"/>
      <c r="E236" s="31"/>
      <c r="F236" s="31"/>
    </row>
    <row r="237" spans="1:6" s="81" customFormat="1" ht="12.75">
      <c r="A237" s="29"/>
      <c r="B237" s="30"/>
      <c r="C237" s="38"/>
      <c r="D237" s="29"/>
      <c r="E237" s="31"/>
      <c r="F237" s="31"/>
    </row>
    <row r="238" spans="1:6" s="81" customFormat="1" ht="12.75">
      <c r="A238" s="29"/>
      <c r="B238" s="30"/>
      <c r="C238" s="38"/>
      <c r="D238" s="29"/>
      <c r="E238" s="31"/>
      <c r="F238" s="31"/>
    </row>
    <row r="239" spans="1:6" s="81" customFormat="1" ht="12.75">
      <c r="A239" s="29"/>
      <c r="B239" s="30"/>
      <c r="C239" s="38"/>
      <c r="D239" s="29"/>
      <c r="E239" s="31"/>
      <c r="F239" s="31"/>
    </row>
    <row r="240" spans="1:6" s="81" customFormat="1" ht="12.75">
      <c r="A240" s="29"/>
      <c r="B240" s="30"/>
      <c r="C240" s="38"/>
      <c r="D240" s="29"/>
      <c r="E240" s="31"/>
      <c r="F240" s="31"/>
    </row>
    <row r="241" spans="1:6" s="81" customFormat="1" ht="12.75">
      <c r="A241" s="29"/>
      <c r="B241" s="30"/>
      <c r="C241" s="38"/>
      <c r="D241" s="29"/>
      <c r="E241" s="31"/>
      <c r="F241" s="31"/>
    </row>
    <row r="242" spans="1:6" s="81" customFormat="1" ht="12.75">
      <c r="A242" s="29"/>
      <c r="B242" s="30"/>
      <c r="C242" s="38"/>
      <c r="D242" s="29"/>
      <c r="E242" s="31"/>
      <c r="F242" s="31"/>
    </row>
    <row r="243" spans="1:6" s="81" customFormat="1" ht="12.75">
      <c r="A243" s="29"/>
      <c r="B243" s="30"/>
      <c r="C243" s="38"/>
      <c r="D243" s="29"/>
      <c r="E243" s="31"/>
      <c r="F243" s="31"/>
    </row>
    <row r="244" spans="1:6" s="81" customFormat="1" ht="12.75">
      <c r="A244" s="29"/>
      <c r="B244" s="30"/>
      <c r="C244" s="38"/>
      <c r="D244" s="29"/>
      <c r="E244" s="31"/>
      <c r="F244" s="31"/>
    </row>
    <row r="245" spans="1:6" s="81" customFormat="1" ht="12.75">
      <c r="A245" s="29"/>
      <c r="B245" s="30"/>
      <c r="C245" s="38"/>
      <c r="D245" s="29"/>
      <c r="E245" s="31"/>
      <c r="F245" s="31"/>
    </row>
    <row r="246" spans="1:6" s="81" customFormat="1" ht="12.75">
      <c r="A246" s="29"/>
      <c r="B246" s="30"/>
      <c r="C246" s="38"/>
      <c r="D246" s="29"/>
      <c r="E246" s="31"/>
      <c r="F246" s="31"/>
    </row>
    <row r="247" spans="1:6" s="81" customFormat="1" ht="12.75">
      <c r="A247" s="29"/>
      <c r="B247" s="30"/>
      <c r="C247" s="38"/>
      <c r="D247" s="29"/>
      <c r="E247" s="31"/>
      <c r="F247" s="31"/>
    </row>
    <row r="248" spans="1:6" s="81" customFormat="1" ht="12.75">
      <c r="A248" s="29"/>
      <c r="B248" s="30"/>
      <c r="C248" s="38"/>
      <c r="D248" s="29"/>
      <c r="E248" s="31"/>
      <c r="F248" s="31"/>
    </row>
    <row r="249" spans="1:6" s="81" customFormat="1" ht="12.75">
      <c r="A249" s="29"/>
      <c r="B249" s="30"/>
      <c r="C249" s="38"/>
      <c r="D249" s="29"/>
      <c r="E249" s="31"/>
      <c r="F249" s="31"/>
    </row>
    <row r="250" spans="1:6" s="81" customFormat="1" ht="12.75">
      <c r="A250" s="29"/>
      <c r="B250" s="30"/>
      <c r="C250" s="38"/>
      <c r="D250" s="29"/>
      <c r="E250" s="31"/>
      <c r="F250" s="31"/>
    </row>
    <row r="251" spans="1:6" s="81" customFormat="1" ht="12.75">
      <c r="A251" s="29"/>
      <c r="B251" s="30"/>
      <c r="C251" s="38"/>
      <c r="D251" s="29"/>
      <c r="E251" s="31"/>
      <c r="F251" s="31"/>
    </row>
    <row r="252" spans="1:6" s="81" customFormat="1" ht="12.75">
      <c r="A252" s="29"/>
      <c r="B252" s="30"/>
      <c r="C252" s="38"/>
      <c r="D252" s="29"/>
      <c r="E252" s="31"/>
      <c r="F252" s="31"/>
    </row>
    <row r="253" spans="1:6" s="81" customFormat="1" ht="12.75">
      <c r="A253" s="29"/>
      <c r="B253" s="30"/>
      <c r="C253" s="38"/>
      <c r="D253" s="29"/>
      <c r="E253" s="31"/>
      <c r="F253" s="31"/>
    </row>
    <row r="254" spans="1:6" s="81" customFormat="1" ht="12.75">
      <c r="A254" s="29"/>
      <c r="B254" s="30"/>
      <c r="C254" s="38"/>
      <c r="D254" s="29"/>
      <c r="E254" s="31"/>
      <c r="F254" s="31"/>
    </row>
    <row r="255" spans="1:6" s="81" customFormat="1" ht="12.75">
      <c r="A255" s="29"/>
      <c r="B255" s="30"/>
      <c r="C255" s="38"/>
      <c r="D255" s="29"/>
      <c r="E255" s="31"/>
      <c r="F255" s="31"/>
    </row>
    <row r="256" spans="1:6" s="81" customFormat="1" ht="12.75">
      <c r="A256" s="29"/>
      <c r="B256" s="30"/>
      <c r="C256" s="38"/>
      <c r="D256" s="29"/>
      <c r="E256" s="31"/>
      <c r="F256" s="31"/>
    </row>
    <row r="257" spans="1:6" s="81" customFormat="1" ht="12.75">
      <c r="A257" s="29"/>
      <c r="B257" s="30"/>
      <c r="C257" s="38"/>
      <c r="D257" s="29"/>
      <c r="E257" s="31"/>
      <c r="F257" s="31"/>
    </row>
    <row r="258" spans="1:6" s="81" customFormat="1" ht="12.75">
      <c r="A258" s="29"/>
      <c r="B258" s="30"/>
      <c r="C258" s="38"/>
      <c r="D258" s="29"/>
      <c r="E258" s="31"/>
      <c r="F258" s="31"/>
    </row>
    <row r="259" spans="1:6" s="81" customFormat="1" ht="12.75">
      <c r="A259" s="29"/>
      <c r="B259" s="30"/>
      <c r="C259" s="38"/>
      <c r="D259" s="29"/>
      <c r="E259" s="31"/>
      <c r="F259" s="31"/>
    </row>
    <row r="260" spans="1:6" s="81" customFormat="1" ht="12.75">
      <c r="A260" s="29"/>
      <c r="B260" s="30"/>
      <c r="C260" s="38"/>
      <c r="D260" s="29"/>
      <c r="E260" s="31"/>
      <c r="F260" s="31"/>
    </row>
    <row r="261" spans="1:6" s="81" customFormat="1" ht="12.75">
      <c r="A261" s="29"/>
      <c r="B261" s="30"/>
      <c r="C261" s="38"/>
      <c r="D261" s="29"/>
      <c r="E261" s="31"/>
      <c r="F261" s="31"/>
    </row>
    <row r="262" spans="1:6" s="81" customFormat="1" ht="12.75">
      <c r="A262" s="29"/>
      <c r="B262" s="30"/>
      <c r="C262" s="38"/>
      <c r="D262" s="29"/>
      <c r="E262" s="31"/>
      <c r="F262" s="31"/>
    </row>
    <row r="263" spans="1:6" s="81" customFormat="1" ht="12.75">
      <c r="A263" s="29"/>
      <c r="B263" s="30"/>
      <c r="C263" s="38"/>
      <c r="D263" s="29"/>
      <c r="E263" s="31"/>
      <c r="F263" s="31"/>
    </row>
    <row r="264" spans="1:6" s="81" customFormat="1" ht="12.75">
      <c r="A264" s="29"/>
      <c r="B264" s="30"/>
      <c r="C264" s="38"/>
      <c r="D264" s="29"/>
      <c r="E264" s="31"/>
      <c r="F264" s="31"/>
    </row>
    <row r="265" spans="1:6" s="81" customFormat="1" ht="12.75">
      <c r="A265" s="29"/>
      <c r="B265" s="30"/>
      <c r="C265" s="38"/>
      <c r="D265" s="29"/>
      <c r="E265" s="31"/>
      <c r="F265" s="31"/>
    </row>
    <row r="266" spans="1:6" s="81" customFormat="1" ht="12.75">
      <c r="A266" s="29"/>
      <c r="B266" s="30"/>
      <c r="C266" s="38"/>
      <c r="D266" s="29"/>
      <c r="E266" s="31"/>
      <c r="F266" s="31"/>
    </row>
    <row r="267" spans="1:6" s="81" customFormat="1" ht="12.75">
      <c r="A267" s="29"/>
      <c r="B267" s="30"/>
      <c r="C267" s="38"/>
      <c r="D267" s="29"/>
      <c r="E267" s="31"/>
      <c r="F267" s="31"/>
    </row>
    <row r="268" spans="1:6" s="81" customFormat="1" ht="12.75">
      <c r="A268" s="29"/>
      <c r="B268" s="30"/>
      <c r="C268" s="38"/>
      <c r="D268" s="29"/>
      <c r="E268" s="31"/>
      <c r="F268" s="31"/>
    </row>
  </sheetData>
  <mergeCells count="4">
    <mergeCell ref="A23:D23"/>
    <mergeCell ref="F1:G1"/>
    <mergeCell ref="A4:G4"/>
    <mergeCell ref="A3:G3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2004-07-30T09:47:57Z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