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30" yWindow="75" windowWidth="9435" windowHeight="4545"/>
  </bookViews>
  <sheets>
    <sheet name="Inwestycje " sheetId="4" r:id="rId1"/>
  </sheets>
  <definedNames>
    <definedName name="_xlnm.Print_Area" localSheetId="0">'Inwestycje '!$A$1:$Q$36</definedName>
  </definedNames>
  <calcPr calcId="114210"/>
</workbook>
</file>

<file path=xl/calcChain.xml><?xml version="1.0" encoding="utf-8"?>
<calcChain xmlns="http://schemas.openxmlformats.org/spreadsheetml/2006/main">
  <c r="H16" i="4"/>
  <c r="H17"/>
  <c r="H18"/>
  <c r="H19"/>
  <c r="P19"/>
  <c r="O19"/>
  <c r="N19"/>
  <c r="M19"/>
  <c r="L19"/>
  <c r="K19"/>
  <c r="J19"/>
  <c r="I19"/>
  <c r="G19"/>
  <c r="E19"/>
  <c r="H8"/>
  <c r="E8"/>
  <c r="H10"/>
  <c r="J11"/>
  <c r="K11"/>
  <c r="L11"/>
  <c r="M11"/>
  <c r="N11"/>
  <c r="O11"/>
  <c r="P11"/>
  <c r="I11"/>
  <c r="G11"/>
  <c r="H9"/>
  <c r="H11"/>
  <c r="E14"/>
  <c r="G14"/>
  <c r="I14"/>
  <c r="J14"/>
  <c r="K14"/>
  <c r="L14"/>
  <c r="M14"/>
  <c r="N14"/>
  <c r="O14"/>
  <c r="P14"/>
  <c r="Q17"/>
  <c r="Q19"/>
  <c r="H21"/>
  <c r="Q21"/>
  <c r="H22"/>
  <c r="Q22"/>
  <c r="E23"/>
  <c r="G23"/>
  <c r="I23"/>
  <c r="J23"/>
  <c r="K23"/>
  <c r="L23"/>
  <c r="M23"/>
  <c r="N23"/>
  <c r="O23"/>
  <c r="P23"/>
  <c r="O24"/>
  <c r="M24"/>
  <c r="F32"/>
  <c r="K24"/>
  <c r="F30"/>
  <c r="I24"/>
  <c r="P24"/>
  <c r="N24"/>
  <c r="F33"/>
  <c r="L24"/>
  <c r="F31"/>
  <c r="J24"/>
  <c r="F29"/>
  <c r="Q23"/>
  <c r="H14"/>
  <c r="H23"/>
  <c r="H24"/>
  <c r="F35"/>
  <c r="F34"/>
  <c r="F28"/>
  <c r="Q14"/>
  <c r="G24"/>
  <c r="F36"/>
  <c r="E11"/>
  <c r="E24"/>
  <c r="Q8"/>
  <c r="Q11"/>
  <c r="Q24"/>
</calcChain>
</file>

<file path=xl/sharedStrings.xml><?xml version="1.0" encoding="utf-8"?>
<sst xmlns="http://schemas.openxmlformats.org/spreadsheetml/2006/main" count="66" uniqueCount="59">
  <si>
    <t>Lp.</t>
  </si>
  <si>
    <t>Dział</t>
  </si>
  <si>
    <t>Zadania inwestycyjne</t>
  </si>
  <si>
    <t>Wartość kosztorysu</t>
  </si>
  <si>
    <t>Termin realizacji</t>
  </si>
  <si>
    <t>z tego:</t>
  </si>
  <si>
    <t>Środki potrzebne do zakończenia</t>
  </si>
  <si>
    <t>Gmina</t>
  </si>
  <si>
    <t>Urząd Marszałkowski</t>
  </si>
  <si>
    <t>WFOŚiGW</t>
  </si>
  <si>
    <t>I</t>
  </si>
  <si>
    <t xml:space="preserve"> Inwestycje kontynuowane</t>
  </si>
  <si>
    <t>x</t>
  </si>
  <si>
    <t xml:space="preserve"> Zakupy</t>
  </si>
  <si>
    <t>IV</t>
  </si>
  <si>
    <t>Dotacje inwestycyjne</t>
  </si>
  <si>
    <t>Ogółem poz. I + II + III + IV</t>
  </si>
  <si>
    <t>Budżet miasta</t>
  </si>
  <si>
    <t>WFOŚiGW - Toruń</t>
  </si>
  <si>
    <t>Razem:</t>
  </si>
  <si>
    <t>Środki z funduszy strukturalnych i funduszu spójności</t>
  </si>
  <si>
    <t xml:space="preserve">Wykupy i wywłaszczenia </t>
  </si>
  <si>
    <t>EBI</t>
  </si>
  <si>
    <t>X</t>
  </si>
  <si>
    <t xml:space="preserve">Środki z funduszy strukturalnych i funduszu spójności </t>
  </si>
  <si>
    <t>Poprawa bezpieczeństwa na drogach publicznych poprzez wybudowanie dróg rowerowych  trasa: Toruń-Chełmża z odgałęzieniem do m. Kamionki Małe</t>
  </si>
  <si>
    <t>BGK</t>
  </si>
  <si>
    <t xml:space="preserve"> Inwestycje noworozpoczęte </t>
  </si>
  <si>
    <t xml:space="preserve">Budowa, przebudowa i rozbudowa infrastruktury terenów przy  Jeziorze Chełmżyńskim będących w granicach administracyjnych miasta, służącej wypoczynkowi, turystyce i rekreacji: etap II -  rewitalizacja strefy śródmiejskiej   </t>
  </si>
  <si>
    <t xml:space="preserve">Budowa, przebudowa i rozbudowa infrastruktury terenów przy  Jeziorze Chełmżyńskim będących w granicach administracyjnych miasta, służącej wypoczynkowi, turystyce i rekreacji: etap I - rozbudowa infrastruktury wypoczynkowej   </t>
  </si>
  <si>
    <t>2010/2013</t>
  </si>
  <si>
    <t xml:space="preserve">Inwestycje i zakupy inwestycyjne </t>
  </si>
  <si>
    <t>A</t>
  </si>
  <si>
    <t>B</t>
  </si>
  <si>
    <t xml:space="preserve">Razem wydatki na inwestycje kontynuowane </t>
  </si>
  <si>
    <t>C</t>
  </si>
  <si>
    <t xml:space="preserve">Razem wydatki na zakupy </t>
  </si>
  <si>
    <t>D</t>
  </si>
  <si>
    <t xml:space="preserve">Razem dotacje inwestycyjne </t>
  </si>
  <si>
    <t>Koszt wejścia do platformy "Infostrada Kujaw i Pomorza"</t>
  </si>
  <si>
    <t xml:space="preserve">Starostwo </t>
  </si>
  <si>
    <t xml:space="preserve">Rozdział </t>
  </si>
  <si>
    <t>Starostwo</t>
  </si>
  <si>
    <t>2008/2014</t>
  </si>
  <si>
    <t>II</t>
  </si>
  <si>
    <t>III</t>
  </si>
  <si>
    <t>Ministerstwi Sportu i Turystyki</t>
  </si>
  <si>
    <t>Remont elewacji i pokrycia dachu budynku Powiatowej i MiejskiejBiblioteki Publicznej w Chełmży wraz z dostosowaniem wejścia budynku dla osób niepełnosprawnych oraz wymiana instalacji c.o.</t>
  </si>
  <si>
    <t>Ministerstwo Sportu i Turystyki</t>
  </si>
  <si>
    <t>2013/2014</t>
  </si>
  <si>
    <t>Remonty i termomodernizacja obiektów szkolnych i przedszkolnych na terenie miasta Chełmży</t>
  </si>
  <si>
    <t>PLAN FINANSOWY INWESTYCJI NA 2013 ROK GMINY MIASTA CHEŁMŻY</t>
  </si>
  <si>
    <t xml:space="preserve">Wykonanie                         do końca 2012r. </t>
  </si>
  <si>
    <t>Plan na 2013r.</t>
  </si>
  <si>
    <t>2012/2013</t>
  </si>
  <si>
    <t>Budowa ulicy Jagiełły</t>
  </si>
  <si>
    <t>Koszty oprogramowania gospodarki odpadami komunalnymi</t>
  </si>
  <si>
    <t xml:space="preserve">Razem wydatki na inwestycje nowo rozpoczęte </t>
  </si>
  <si>
    <t>Załącznik Nr 5                                      do projektu budżetu                             na 2013 rok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</si>
</sst>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 CE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b/>
      <sz val="13"/>
      <name val="Bookman Old Style"/>
      <family val="1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center" wrapText="1"/>
    </xf>
    <xf numFmtId="165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right" wrapText="1"/>
    </xf>
    <xf numFmtId="164" fontId="5" fillId="0" borderId="0" xfId="0" applyNumberFormat="1" applyFont="1" applyAlignment="1">
      <alignment horizontal="center" wrapText="1"/>
    </xf>
    <xf numFmtId="165" fontId="5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5" fillId="0" borderId="0" xfId="0" applyNumberFormat="1" applyFont="1" applyAlignment="1">
      <alignment horizontal="center" wrapText="1"/>
    </xf>
    <xf numFmtId="4" fontId="7" fillId="0" borderId="0" xfId="0" applyNumberFormat="1" applyFont="1" applyAlignment="1">
      <alignment horizontal="center" wrapText="1"/>
    </xf>
    <xf numFmtId="0" fontId="9" fillId="0" borderId="0" xfId="0" applyFont="1" applyAlignment="1">
      <alignment horizont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3" fontId="8" fillId="0" borderId="0" xfId="0" applyNumberFormat="1" applyFont="1" applyAlignment="1">
      <alignment horizontal="right" wrapText="1"/>
    </xf>
    <xf numFmtId="4" fontId="8" fillId="0" borderId="0" xfId="0" applyNumberFormat="1" applyFont="1" applyAlignment="1">
      <alignment horizontal="right" wrapText="1"/>
    </xf>
    <xf numFmtId="165" fontId="8" fillId="0" borderId="0" xfId="0" applyNumberFormat="1" applyFont="1" applyAlignment="1">
      <alignment horizont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1" fontId="5" fillId="0" borderId="8" xfId="0" applyNumberFormat="1" applyFont="1" applyFill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11" fillId="0" borderId="9" xfId="0" applyNumberFormat="1" applyFont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1" fontId="8" fillId="0" borderId="1" xfId="0" applyNumberFormat="1" applyFont="1" applyFill="1" applyBorder="1" applyAlignment="1">
      <alignment horizontal="left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 shrinkToFi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shrinkToFit="1"/>
    </xf>
    <xf numFmtId="1" fontId="5" fillId="0" borderId="12" xfId="0" applyNumberFormat="1" applyFont="1" applyFill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8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4" fontId="8" fillId="2" borderId="2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" fontId="8" fillId="0" borderId="23" xfId="0" applyNumberFormat="1" applyFont="1" applyBorder="1" applyAlignment="1">
      <alignment horizontal="center" vertical="center" wrapText="1"/>
    </xf>
    <xf numFmtId="164" fontId="7" fillId="2" borderId="31" xfId="0" applyNumberFormat="1" applyFont="1" applyFill="1" applyBorder="1" applyAlignment="1">
      <alignment horizontal="center" vertical="center" wrapText="1"/>
    </xf>
    <xf numFmtId="164" fontId="7" fillId="2" borderId="32" xfId="0" applyNumberFormat="1" applyFont="1" applyFill="1" applyBorder="1" applyAlignment="1">
      <alignment horizontal="center" vertical="center" wrapText="1"/>
    </xf>
    <xf numFmtId="164" fontId="5" fillId="2" borderId="33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5" fontId="13" fillId="2" borderId="11" xfId="0" applyNumberFormat="1" applyFont="1" applyFill="1" applyBorder="1" applyAlignment="1">
      <alignment horizontal="center" vertical="center" wrapText="1"/>
    </xf>
    <xf numFmtId="165" fontId="13" fillId="2" borderId="7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 shrinkToFit="1"/>
    </xf>
    <xf numFmtId="0" fontId="12" fillId="2" borderId="7" xfId="0" applyFont="1" applyFill="1" applyBorder="1" applyAlignment="1">
      <alignment horizontal="center" vertical="center" wrapText="1" shrinkToFi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4" fontId="5" fillId="2" borderId="29" xfId="0" applyNumberFormat="1" applyFont="1" applyFill="1" applyBorder="1" applyAlignment="1">
      <alignment horizontal="center" vertical="center" wrapText="1"/>
    </xf>
    <xf numFmtId="164" fontId="5" fillId="2" borderId="3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22"/>
  <dimension ref="A1:Q42"/>
  <sheetViews>
    <sheetView tabSelected="1" topLeftCell="F1" zoomScale="80" zoomScaleNormal="80" zoomScaleSheetLayoutView="75" workbookViewId="0">
      <selection activeCell="K8" sqref="K8"/>
    </sheetView>
  </sheetViews>
  <sheetFormatPr defaultRowHeight="12.75"/>
  <cols>
    <col min="1" max="1" width="3.140625" style="1" customWidth="1"/>
    <col min="2" max="2" width="4.7109375" style="1" customWidth="1"/>
    <col min="3" max="3" width="7.140625" style="1" customWidth="1"/>
    <col min="4" max="4" width="73.28515625" style="1" customWidth="1"/>
    <col min="5" max="5" width="16.7109375" style="2" customWidth="1"/>
    <col min="6" max="6" width="14.42578125" style="3" customWidth="1"/>
    <col min="7" max="7" width="14.85546875" style="5" customWidth="1"/>
    <col min="8" max="8" width="14.140625" style="5" customWidth="1"/>
    <col min="9" max="9" width="13.85546875" style="5" customWidth="1"/>
    <col min="10" max="10" width="13.5703125" style="5" customWidth="1"/>
    <col min="11" max="11" width="12.85546875" style="5" customWidth="1"/>
    <col min="12" max="12" width="12.140625" style="5" customWidth="1"/>
    <col min="13" max="13" width="15.42578125" style="5" customWidth="1"/>
    <col min="14" max="14" width="11.140625" style="5" customWidth="1"/>
    <col min="15" max="15" width="14.7109375" style="5" customWidth="1"/>
    <col min="16" max="16" width="11.42578125" style="1" customWidth="1"/>
    <col min="17" max="17" width="16" style="1" customWidth="1"/>
    <col min="18" max="16384" width="9.140625" style="1"/>
  </cols>
  <sheetData>
    <row r="1" spans="1:17" ht="64.5" customHeight="1">
      <c r="G1" s="4"/>
      <c r="M1" s="6"/>
      <c r="N1" s="63"/>
      <c r="O1" s="63"/>
      <c r="P1" s="109" t="s">
        <v>58</v>
      </c>
      <c r="Q1" s="109"/>
    </row>
    <row r="2" spans="1:17" ht="20.25" customHeight="1" thickBot="1">
      <c r="A2" s="118" t="s">
        <v>51</v>
      </c>
      <c r="B2" s="118"/>
      <c r="C2" s="118"/>
      <c r="D2" s="118"/>
      <c r="E2" s="118"/>
      <c r="F2" s="118"/>
      <c r="G2" s="118"/>
      <c r="H2" s="119"/>
      <c r="I2" s="118"/>
      <c r="J2" s="118"/>
      <c r="K2" s="118"/>
      <c r="L2" s="118"/>
      <c r="M2" s="118"/>
      <c r="N2" s="118"/>
      <c r="O2" s="118"/>
      <c r="P2" s="118"/>
      <c r="Q2" s="118"/>
    </row>
    <row r="3" spans="1:17" s="7" customFormat="1" ht="13.5" customHeight="1" thickTop="1">
      <c r="A3" s="105" t="s">
        <v>0</v>
      </c>
      <c r="B3" s="107" t="s">
        <v>1</v>
      </c>
      <c r="C3" s="69"/>
      <c r="D3" s="110" t="s">
        <v>2</v>
      </c>
      <c r="E3" s="112" t="s">
        <v>3</v>
      </c>
      <c r="F3" s="120" t="s">
        <v>4</v>
      </c>
      <c r="G3" s="122" t="s">
        <v>52</v>
      </c>
      <c r="H3" s="102" t="s">
        <v>53</v>
      </c>
      <c r="I3" s="104" t="s">
        <v>5</v>
      </c>
      <c r="J3" s="104"/>
      <c r="K3" s="104"/>
      <c r="L3" s="104"/>
      <c r="M3" s="104"/>
      <c r="N3" s="104"/>
      <c r="O3" s="104"/>
      <c r="P3" s="114" t="s">
        <v>46</v>
      </c>
      <c r="Q3" s="116" t="s">
        <v>6</v>
      </c>
    </row>
    <row r="4" spans="1:17" s="35" customFormat="1" ht="31.5" customHeight="1">
      <c r="A4" s="106"/>
      <c r="B4" s="108"/>
      <c r="C4" s="70" t="s">
        <v>41</v>
      </c>
      <c r="D4" s="111"/>
      <c r="E4" s="113"/>
      <c r="F4" s="121"/>
      <c r="G4" s="123"/>
      <c r="H4" s="103"/>
      <c r="I4" s="82" t="s">
        <v>7</v>
      </c>
      <c r="J4" s="100" t="s">
        <v>8</v>
      </c>
      <c r="K4" s="72" t="s">
        <v>9</v>
      </c>
      <c r="L4" s="73" t="s">
        <v>40</v>
      </c>
      <c r="M4" s="100" t="s">
        <v>20</v>
      </c>
      <c r="N4" s="71" t="s">
        <v>26</v>
      </c>
      <c r="O4" s="74" t="s">
        <v>22</v>
      </c>
      <c r="P4" s="115"/>
      <c r="Q4" s="117"/>
    </row>
    <row r="5" spans="1:17">
      <c r="A5" s="53">
        <v>1</v>
      </c>
      <c r="B5" s="8">
        <v>2</v>
      </c>
      <c r="C5" s="8">
        <v>3</v>
      </c>
      <c r="D5" s="8">
        <v>4</v>
      </c>
      <c r="E5" s="8">
        <v>5</v>
      </c>
      <c r="F5" s="9">
        <v>6</v>
      </c>
      <c r="G5" s="75">
        <v>7</v>
      </c>
      <c r="H5" s="88">
        <v>8</v>
      </c>
      <c r="I5" s="83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10">
        <v>17</v>
      </c>
    </row>
    <row r="6" spans="1:17" ht="15">
      <c r="A6" s="54" t="s">
        <v>10</v>
      </c>
      <c r="B6" s="8"/>
      <c r="C6" s="8"/>
      <c r="D6" s="64" t="s">
        <v>31</v>
      </c>
      <c r="E6" s="8"/>
      <c r="F6" s="9"/>
      <c r="G6" s="75"/>
      <c r="H6" s="88"/>
      <c r="I6" s="83"/>
      <c r="J6" s="8"/>
      <c r="K6" s="8"/>
      <c r="L6" s="8"/>
      <c r="M6" s="8"/>
      <c r="N6" s="8"/>
      <c r="O6" s="8"/>
      <c r="P6" s="8"/>
      <c r="Q6" s="10"/>
    </row>
    <row r="7" spans="1:17" ht="14.25" customHeight="1">
      <c r="A7" s="54" t="s">
        <v>32</v>
      </c>
      <c r="B7" s="36"/>
      <c r="C7" s="36"/>
      <c r="D7" s="37" t="s">
        <v>11</v>
      </c>
      <c r="E7" s="13"/>
      <c r="F7" s="14"/>
      <c r="G7" s="76"/>
      <c r="H7" s="89"/>
      <c r="I7" s="84"/>
      <c r="J7" s="15"/>
      <c r="K7" s="15"/>
      <c r="L7" s="15"/>
      <c r="M7" s="15"/>
      <c r="N7" s="15"/>
      <c r="O7" s="16"/>
      <c r="P7" s="16"/>
      <c r="Q7" s="17"/>
    </row>
    <row r="8" spans="1:17" ht="56.25" customHeight="1">
      <c r="A8" s="55">
        <v>1</v>
      </c>
      <c r="B8" s="11">
        <v>630</v>
      </c>
      <c r="C8" s="66">
        <v>63095</v>
      </c>
      <c r="D8" s="52" t="s">
        <v>29</v>
      </c>
      <c r="E8" s="50">
        <f>SUM(G8:H8)</f>
        <v>2985999.5999999996</v>
      </c>
      <c r="F8" s="14" t="s">
        <v>30</v>
      </c>
      <c r="G8" s="77">
        <v>40761.4</v>
      </c>
      <c r="H8" s="90">
        <f>SUM(I8:O8)</f>
        <v>2945238.1999999997</v>
      </c>
      <c r="I8" s="50">
        <v>244585.88</v>
      </c>
      <c r="J8" s="13">
        <v>0</v>
      </c>
      <c r="K8" s="13">
        <v>0</v>
      </c>
      <c r="L8" s="13">
        <v>0</v>
      </c>
      <c r="M8" s="13">
        <v>1739690.98</v>
      </c>
      <c r="N8" s="13">
        <v>0</v>
      </c>
      <c r="O8" s="13">
        <v>960961.34</v>
      </c>
      <c r="P8" s="13">
        <v>0</v>
      </c>
      <c r="Q8" s="19">
        <f>SUM(E8-G8-H8-P8)</f>
        <v>0</v>
      </c>
    </row>
    <row r="9" spans="1:17" ht="43.5" customHeight="1">
      <c r="A9" s="55">
        <v>2</v>
      </c>
      <c r="B9" s="11">
        <v>630</v>
      </c>
      <c r="C9" s="66">
        <v>63095</v>
      </c>
      <c r="D9" s="52" t="s">
        <v>28</v>
      </c>
      <c r="E9" s="50">
        <v>832776.92</v>
      </c>
      <c r="F9" s="14" t="s">
        <v>30</v>
      </c>
      <c r="G9" s="77">
        <v>461546.92</v>
      </c>
      <c r="H9" s="90">
        <f>SUM(I9:O9)</f>
        <v>371230</v>
      </c>
      <c r="I9" s="50">
        <v>0</v>
      </c>
      <c r="J9" s="13">
        <v>0</v>
      </c>
      <c r="K9" s="13">
        <v>0</v>
      </c>
      <c r="L9" s="13">
        <v>0</v>
      </c>
      <c r="M9" s="13">
        <v>159277.47</v>
      </c>
      <c r="N9" s="13">
        <v>0</v>
      </c>
      <c r="O9" s="13">
        <v>211952.53</v>
      </c>
      <c r="P9" s="13">
        <v>0</v>
      </c>
      <c r="Q9" s="19">
        <v>0</v>
      </c>
    </row>
    <row r="10" spans="1:17" ht="30" customHeight="1">
      <c r="A10" s="57">
        <v>3</v>
      </c>
      <c r="B10" s="11">
        <v>801</v>
      </c>
      <c r="C10" s="66">
        <v>80195</v>
      </c>
      <c r="D10" s="12" t="s">
        <v>50</v>
      </c>
      <c r="E10" s="13">
        <v>1307100</v>
      </c>
      <c r="F10" s="14" t="s">
        <v>54</v>
      </c>
      <c r="G10" s="77">
        <v>25000</v>
      </c>
      <c r="H10" s="90">
        <f>SUM(I10:O10)</f>
        <v>1282100</v>
      </c>
      <c r="I10" s="50">
        <v>105747.03</v>
      </c>
      <c r="J10" s="13">
        <v>0</v>
      </c>
      <c r="K10" s="15">
        <v>0</v>
      </c>
      <c r="L10" s="15">
        <v>0</v>
      </c>
      <c r="M10" s="13">
        <v>948111.95</v>
      </c>
      <c r="N10" s="15">
        <v>0</v>
      </c>
      <c r="O10" s="13">
        <v>228241.02</v>
      </c>
      <c r="P10" s="16">
        <v>0</v>
      </c>
      <c r="Q10" s="19">
        <v>0</v>
      </c>
    </row>
    <row r="11" spans="1:17" ht="15">
      <c r="A11" s="54" t="s">
        <v>44</v>
      </c>
      <c r="B11" s="36"/>
      <c r="C11" s="65"/>
      <c r="D11" s="51" t="s">
        <v>34</v>
      </c>
      <c r="E11" s="38">
        <f>SUM(E8:E10)</f>
        <v>5125876.5199999996</v>
      </c>
      <c r="F11" s="38" t="s">
        <v>12</v>
      </c>
      <c r="G11" s="78">
        <f t="shared" ref="G11:Q11" si="0">SUM(G8:G10)</f>
        <v>527308.32000000007</v>
      </c>
      <c r="H11" s="97">
        <f t="shared" si="0"/>
        <v>4598568.1999999993</v>
      </c>
      <c r="I11" s="101">
        <f t="shared" si="0"/>
        <v>350332.91000000003</v>
      </c>
      <c r="J11" s="78">
        <f t="shared" si="0"/>
        <v>0</v>
      </c>
      <c r="K11" s="78">
        <f t="shared" si="0"/>
        <v>0</v>
      </c>
      <c r="L11" s="78">
        <f t="shared" si="0"/>
        <v>0</v>
      </c>
      <c r="M11" s="78">
        <f t="shared" si="0"/>
        <v>2847080.4</v>
      </c>
      <c r="N11" s="78">
        <f t="shared" si="0"/>
        <v>0</v>
      </c>
      <c r="O11" s="78">
        <f t="shared" si="0"/>
        <v>1401154.89</v>
      </c>
      <c r="P11" s="78">
        <f t="shared" si="0"/>
        <v>0</v>
      </c>
      <c r="Q11" s="61">
        <f t="shared" si="0"/>
        <v>0</v>
      </c>
    </row>
    <row r="12" spans="1:17" ht="15">
      <c r="A12" s="54" t="s">
        <v>33</v>
      </c>
      <c r="B12" s="36"/>
      <c r="C12" s="36"/>
      <c r="D12" s="37" t="s">
        <v>27</v>
      </c>
      <c r="E12" s="13"/>
      <c r="F12" s="14"/>
      <c r="G12" s="77"/>
      <c r="H12" s="90"/>
      <c r="I12" s="50"/>
      <c r="J12" s="13"/>
      <c r="K12" s="13"/>
      <c r="L12" s="13"/>
      <c r="M12" s="13"/>
      <c r="N12" s="13"/>
      <c r="O12" s="13"/>
      <c r="P12" s="13"/>
      <c r="Q12" s="19"/>
    </row>
    <row r="13" spans="1:17" ht="24" customHeight="1">
      <c r="A13" s="55">
        <v>1</v>
      </c>
      <c r="B13" s="11">
        <v>600</v>
      </c>
      <c r="C13" s="66">
        <v>60016</v>
      </c>
      <c r="D13" s="12" t="s">
        <v>55</v>
      </c>
      <c r="E13" s="13">
        <v>376769.1</v>
      </c>
      <c r="F13" s="14" t="s">
        <v>49</v>
      </c>
      <c r="G13" s="77">
        <v>0</v>
      </c>
      <c r="H13" s="90">
        <v>35000</v>
      </c>
      <c r="I13" s="50">
        <v>35000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9">
        <v>341769.1</v>
      </c>
    </row>
    <row r="14" spans="1:17" s="40" customFormat="1" ht="19.5" customHeight="1">
      <c r="A14" s="54" t="s">
        <v>45</v>
      </c>
      <c r="B14" s="36"/>
      <c r="C14" s="36"/>
      <c r="D14" s="39" t="s">
        <v>57</v>
      </c>
      <c r="E14" s="38">
        <f>SUM(E13:E13)</f>
        <v>376769.1</v>
      </c>
      <c r="F14" s="36" t="s">
        <v>12</v>
      </c>
      <c r="G14" s="78">
        <f t="shared" ref="G14:Q14" si="1">SUM(G13:G13)</f>
        <v>0</v>
      </c>
      <c r="H14" s="97">
        <f t="shared" si="1"/>
        <v>35000</v>
      </c>
      <c r="I14" s="85">
        <f t="shared" si="1"/>
        <v>35000</v>
      </c>
      <c r="J14" s="38">
        <f t="shared" si="1"/>
        <v>0</v>
      </c>
      <c r="K14" s="38">
        <f t="shared" si="1"/>
        <v>0</v>
      </c>
      <c r="L14" s="38">
        <f t="shared" si="1"/>
        <v>0</v>
      </c>
      <c r="M14" s="38">
        <f t="shared" si="1"/>
        <v>0</v>
      </c>
      <c r="N14" s="38">
        <f t="shared" si="1"/>
        <v>0</v>
      </c>
      <c r="O14" s="38">
        <f t="shared" si="1"/>
        <v>0</v>
      </c>
      <c r="P14" s="38">
        <f t="shared" si="1"/>
        <v>0</v>
      </c>
      <c r="Q14" s="61">
        <f t="shared" si="1"/>
        <v>341769.1</v>
      </c>
    </row>
    <row r="15" spans="1:17" ht="15">
      <c r="A15" s="54" t="s">
        <v>35</v>
      </c>
      <c r="B15" s="36"/>
      <c r="C15" s="36"/>
      <c r="D15" s="39" t="s">
        <v>13</v>
      </c>
      <c r="E15" s="13"/>
      <c r="F15" s="14"/>
      <c r="G15" s="77"/>
      <c r="H15" s="90"/>
      <c r="I15" s="50"/>
      <c r="J15" s="13"/>
      <c r="K15" s="13"/>
      <c r="L15" s="13"/>
      <c r="M15" s="13"/>
      <c r="N15" s="13"/>
      <c r="O15" s="13"/>
      <c r="P15" s="13"/>
      <c r="Q15" s="19"/>
    </row>
    <row r="16" spans="1:17" ht="24.75" customHeight="1">
      <c r="A16" s="57">
        <v>1</v>
      </c>
      <c r="B16" s="11">
        <v>700</v>
      </c>
      <c r="C16" s="66">
        <v>70005</v>
      </c>
      <c r="D16" s="18" t="s">
        <v>21</v>
      </c>
      <c r="E16" s="13">
        <v>70000</v>
      </c>
      <c r="F16" s="14">
        <v>2013</v>
      </c>
      <c r="G16" s="77">
        <v>0</v>
      </c>
      <c r="H16" s="90">
        <f>SUM(I16:O16)</f>
        <v>70000</v>
      </c>
      <c r="I16" s="50">
        <v>70000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9">
        <v>0</v>
      </c>
    </row>
    <row r="17" spans="1:17" ht="24.75" customHeight="1">
      <c r="A17" s="57">
        <v>2</v>
      </c>
      <c r="B17" s="11">
        <v>750</v>
      </c>
      <c r="C17" s="66">
        <v>75023</v>
      </c>
      <c r="D17" s="18" t="s">
        <v>39</v>
      </c>
      <c r="E17" s="13">
        <v>26000</v>
      </c>
      <c r="F17" s="14">
        <v>2013</v>
      </c>
      <c r="G17" s="77">
        <v>0</v>
      </c>
      <c r="H17" s="90">
        <f>SUM(I17:O17)</f>
        <v>26000</v>
      </c>
      <c r="I17" s="50">
        <v>26000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9">
        <f>SUM(E17-G17-H17-P17)</f>
        <v>0</v>
      </c>
    </row>
    <row r="18" spans="1:17" ht="24.75" customHeight="1">
      <c r="A18" s="59">
        <v>3</v>
      </c>
      <c r="B18" s="20">
        <v>900</v>
      </c>
      <c r="C18" s="67">
        <v>90002</v>
      </c>
      <c r="D18" s="23" t="s">
        <v>56</v>
      </c>
      <c r="E18" s="21">
        <v>15000</v>
      </c>
      <c r="F18" s="24">
        <v>2013</v>
      </c>
      <c r="G18" s="79">
        <v>0</v>
      </c>
      <c r="H18" s="90">
        <f>SUM(I18:O18)</f>
        <v>15000</v>
      </c>
      <c r="I18" s="93">
        <v>15000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96">
        <v>0</v>
      </c>
    </row>
    <row r="19" spans="1:17" ht="15">
      <c r="A19" s="58" t="s">
        <v>14</v>
      </c>
      <c r="B19" s="41"/>
      <c r="C19" s="41"/>
      <c r="D19" s="42" t="s">
        <v>36</v>
      </c>
      <c r="E19" s="43">
        <f>SUM(E16:E18)</f>
        <v>111000</v>
      </c>
      <c r="F19" s="43" t="s">
        <v>12</v>
      </c>
      <c r="G19" s="80">
        <f t="shared" ref="G19:P19" si="2">SUM(G16:G18)</f>
        <v>0</v>
      </c>
      <c r="H19" s="92">
        <f t="shared" si="2"/>
        <v>111000</v>
      </c>
      <c r="I19" s="92">
        <f t="shared" si="2"/>
        <v>111000</v>
      </c>
      <c r="J19" s="38">
        <f t="shared" si="2"/>
        <v>0</v>
      </c>
      <c r="K19" s="38">
        <f t="shared" si="2"/>
        <v>0</v>
      </c>
      <c r="L19" s="38">
        <f t="shared" si="2"/>
        <v>0</v>
      </c>
      <c r="M19" s="38">
        <f t="shared" si="2"/>
        <v>0</v>
      </c>
      <c r="N19" s="38">
        <f t="shared" si="2"/>
        <v>0</v>
      </c>
      <c r="O19" s="38">
        <f t="shared" si="2"/>
        <v>0</v>
      </c>
      <c r="P19" s="38">
        <f t="shared" si="2"/>
        <v>0</v>
      </c>
      <c r="Q19" s="94">
        <f>SUM(Q16:Q17)</f>
        <v>0</v>
      </c>
    </row>
    <row r="20" spans="1:17" ht="15">
      <c r="A20" s="58" t="s">
        <v>37</v>
      </c>
      <c r="B20" s="41"/>
      <c r="C20" s="41"/>
      <c r="D20" s="42" t="s">
        <v>15</v>
      </c>
      <c r="E20" s="21"/>
      <c r="F20" s="20"/>
      <c r="G20" s="79"/>
      <c r="H20" s="91"/>
      <c r="I20" s="93"/>
      <c r="J20" s="13"/>
      <c r="K20" s="13"/>
      <c r="L20" s="13"/>
      <c r="M20" s="13"/>
      <c r="N20" s="13"/>
      <c r="O20" s="13"/>
      <c r="P20" s="13"/>
      <c r="Q20" s="95"/>
    </row>
    <row r="21" spans="1:17" ht="29.25" customHeight="1">
      <c r="A21" s="59">
        <v>1</v>
      </c>
      <c r="B21" s="20">
        <v>600</v>
      </c>
      <c r="C21" s="67">
        <v>60014</v>
      </c>
      <c r="D21" s="68" t="s">
        <v>25</v>
      </c>
      <c r="E21" s="21">
        <v>393395.78</v>
      </c>
      <c r="F21" s="24" t="s">
        <v>43</v>
      </c>
      <c r="G21" s="79">
        <v>179524.79</v>
      </c>
      <c r="H21" s="91">
        <f>SUM(I21:O21)</f>
        <v>64274.97</v>
      </c>
      <c r="I21" s="86">
        <v>64274.97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2">
        <f>SUM(E21-G21-H21-P21)</f>
        <v>149596.02000000002</v>
      </c>
    </row>
    <row r="22" spans="1:17" ht="43.5" customHeight="1">
      <c r="A22" s="56">
        <v>2</v>
      </c>
      <c r="B22" s="20">
        <v>921</v>
      </c>
      <c r="C22" s="67">
        <v>92116</v>
      </c>
      <c r="D22" s="23" t="s">
        <v>47</v>
      </c>
      <c r="E22" s="21">
        <v>77500</v>
      </c>
      <c r="F22" s="24">
        <v>2013</v>
      </c>
      <c r="G22" s="79">
        <v>0</v>
      </c>
      <c r="H22" s="91">
        <f>SUM(I22:O22)</f>
        <v>77500</v>
      </c>
      <c r="I22" s="86">
        <v>77500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2">
        <f>SUM(E22-G22-H22-P22)</f>
        <v>0</v>
      </c>
    </row>
    <row r="23" spans="1:17" s="40" customFormat="1" ht="15">
      <c r="A23" s="58"/>
      <c r="B23" s="41"/>
      <c r="C23" s="41"/>
      <c r="D23" s="42" t="s">
        <v>38</v>
      </c>
      <c r="E23" s="43">
        <f>SUM(E21:E22)</f>
        <v>470895.78</v>
      </c>
      <c r="F23" s="41" t="s">
        <v>12</v>
      </c>
      <c r="G23" s="80">
        <f t="shared" ref="G23:Q23" si="3">SUM(G21:G22)</f>
        <v>179524.79</v>
      </c>
      <c r="H23" s="92">
        <f>SUM(H21:H22)</f>
        <v>141774.97</v>
      </c>
      <c r="I23" s="87">
        <f t="shared" si="3"/>
        <v>141774.97</v>
      </c>
      <c r="J23" s="43">
        <f t="shared" si="3"/>
        <v>0</v>
      </c>
      <c r="K23" s="43">
        <f t="shared" si="3"/>
        <v>0</v>
      </c>
      <c r="L23" s="43">
        <f t="shared" si="3"/>
        <v>0</v>
      </c>
      <c r="M23" s="43">
        <f t="shared" si="3"/>
        <v>0</v>
      </c>
      <c r="N23" s="43">
        <f t="shared" si="3"/>
        <v>0</v>
      </c>
      <c r="O23" s="43">
        <f t="shared" si="3"/>
        <v>0</v>
      </c>
      <c r="P23" s="43">
        <f t="shared" si="3"/>
        <v>0</v>
      </c>
      <c r="Q23" s="62">
        <f t="shared" si="3"/>
        <v>149596.02000000002</v>
      </c>
    </row>
    <row r="24" spans="1:17" s="35" customFormat="1" ht="15.75" thickBot="1">
      <c r="A24" s="60"/>
      <c r="B24" s="48"/>
      <c r="C24" s="48"/>
      <c r="D24" s="48" t="s">
        <v>16</v>
      </c>
      <c r="E24" s="49">
        <f>SUM(E11,E14,E19,E23)</f>
        <v>6084541.3999999994</v>
      </c>
      <c r="F24" s="49" t="s">
        <v>23</v>
      </c>
      <c r="G24" s="81">
        <f>SUM(G11,G14,G19,G23)</f>
        <v>706833.1100000001</v>
      </c>
      <c r="H24" s="99">
        <f t="shared" ref="H24:P24" si="4">SUM(H11,H14,H19,H23)</f>
        <v>4886343.169999999</v>
      </c>
      <c r="I24" s="98">
        <f t="shared" si="4"/>
        <v>638107.88</v>
      </c>
      <c r="J24" s="81">
        <f t="shared" si="4"/>
        <v>0</v>
      </c>
      <c r="K24" s="81">
        <f t="shared" si="4"/>
        <v>0</v>
      </c>
      <c r="L24" s="81">
        <f t="shared" si="4"/>
        <v>0</v>
      </c>
      <c r="M24" s="81">
        <f t="shared" si="4"/>
        <v>2847080.4</v>
      </c>
      <c r="N24" s="81">
        <f t="shared" si="4"/>
        <v>0</v>
      </c>
      <c r="O24" s="81">
        <f t="shared" si="4"/>
        <v>1401154.89</v>
      </c>
      <c r="P24" s="81">
        <f t="shared" si="4"/>
        <v>0</v>
      </c>
      <c r="Q24" s="49">
        <f>SUM(Q11,Q14,Q19,Q23)</f>
        <v>491365.12</v>
      </c>
    </row>
    <row r="25" spans="1:17" ht="13.5" thickTop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6"/>
    </row>
    <row r="26" spans="1:17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6"/>
    </row>
    <row r="27" spans="1:17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6"/>
    </row>
    <row r="28" spans="1:17" ht="15">
      <c r="A28" s="27"/>
      <c r="B28" s="27"/>
      <c r="C28" s="27"/>
      <c r="D28" s="44" t="s">
        <v>17</v>
      </c>
      <c r="E28" s="45"/>
      <c r="F28" s="46">
        <f>SUM(I24)</f>
        <v>638107.88</v>
      </c>
      <c r="G28" s="30"/>
      <c r="H28" s="30"/>
      <c r="I28" s="30"/>
      <c r="J28" s="30"/>
      <c r="K28" s="30"/>
      <c r="L28" s="30"/>
      <c r="M28" s="30"/>
      <c r="N28" s="30"/>
      <c r="O28" s="30"/>
      <c r="P28" s="27"/>
      <c r="Q28" s="27"/>
    </row>
    <row r="29" spans="1:17" ht="15">
      <c r="A29" s="27"/>
      <c r="B29" s="27"/>
      <c r="C29" s="27"/>
      <c r="D29" s="44" t="s">
        <v>8</v>
      </c>
      <c r="E29" s="47"/>
      <c r="F29" s="46">
        <f>SUM(J24)</f>
        <v>0</v>
      </c>
      <c r="G29" s="30"/>
      <c r="H29" s="30"/>
      <c r="I29" s="30"/>
      <c r="J29" s="30"/>
      <c r="K29" s="30"/>
      <c r="L29" s="30"/>
      <c r="M29" s="30"/>
      <c r="N29" s="30"/>
      <c r="O29" s="30"/>
      <c r="P29" s="27"/>
      <c r="Q29" s="27"/>
    </row>
    <row r="30" spans="1:17" ht="15">
      <c r="A30" s="27"/>
      <c r="B30" s="27"/>
      <c r="C30" s="27"/>
      <c r="D30" s="44" t="s">
        <v>18</v>
      </c>
      <c r="E30" s="47"/>
      <c r="F30" s="46">
        <f>SUM(K24)</f>
        <v>0</v>
      </c>
      <c r="G30" s="30"/>
      <c r="H30" s="30"/>
      <c r="I30" s="30"/>
      <c r="J30" s="30"/>
      <c r="K30" s="30"/>
      <c r="L30" s="30"/>
      <c r="M30" s="30"/>
      <c r="N30" s="30"/>
      <c r="O30" s="30"/>
      <c r="P30" s="27"/>
      <c r="Q30" s="27"/>
    </row>
    <row r="31" spans="1:17" ht="15">
      <c r="A31" s="27"/>
      <c r="B31" s="27"/>
      <c r="C31" s="27"/>
      <c r="D31" s="44" t="s">
        <v>42</v>
      </c>
      <c r="E31" s="47"/>
      <c r="F31" s="46">
        <f>SUM(L24)</f>
        <v>0</v>
      </c>
      <c r="G31" s="30"/>
      <c r="H31" s="30"/>
      <c r="I31" s="30"/>
      <c r="J31" s="30"/>
      <c r="K31" s="30"/>
      <c r="L31" s="30"/>
      <c r="M31" s="30"/>
      <c r="N31" s="30"/>
      <c r="O31" s="30"/>
      <c r="P31" s="27"/>
      <c r="Q31" s="27"/>
    </row>
    <row r="32" spans="1:17" ht="15">
      <c r="A32" s="27"/>
      <c r="B32" s="27"/>
      <c r="C32" s="27"/>
      <c r="D32" s="44" t="s">
        <v>24</v>
      </c>
      <c r="E32" s="47"/>
      <c r="F32" s="46">
        <f>SUM(M24)</f>
        <v>2847080.4</v>
      </c>
      <c r="G32" s="30"/>
      <c r="H32" s="30"/>
      <c r="I32" s="30"/>
      <c r="J32" s="30"/>
      <c r="K32" s="30"/>
      <c r="L32" s="30"/>
      <c r="M32" s="30"/>
      <c r="N32" s="30"/>
      <c r="O32" s="30"/>
      <c r="P32" s="27"/>
      <c r="Q32" s="27"/>
    </row>
    <row r="33" spans="1:17" ht="15">
      <c r="A33" s="27"/>
      <c r="B33" s="27"/>
      <c r="C33" s="27"/>
      <c r="D33" s="44" t="s">
        <v>26</v>
      </c>
      <c r="E33" s="47"/>
      <c r="F33" s="46">
        <f>SUM(N24)</f>
        <v>0</v>
      </c>
      <c r="G33" s="30"/>
      <c r="H33" s="30"/>
      <c r="I33" s="30"/>
      <c r="J33" s="30"/>
      <c r="K33" s="30"/>
      <c r="L33" s="30"/>
      <c r="M33" s="30"/>
      <c r="N33" s="30"/>
      <c r="O33" s="30"/>
      <c r="P33" s="27"/>
      <c r="Q33" s="27"/>
    </row>
    <row r="34" spans="1:17" ht="15">
      <c r="A34" s="27"/>
      <c r="B34" s="27"/>
      <c r="C34" s="27"/>
      <c r="D34" s="44" t="s">
        <v>22</v>
      </c>
      <c r="E34" s="47"/>
      <c r="F34" s="46">
        <f>SUM(O24)</f>
        <v>1401154.89</v>
      </c>
      <c r="G34" s="30"/>
      <c r="H34" s="30"/>
      <c r="I34" s="30"/>
      <c r="J34" s="30"/>
      <c r="K34" s="30"/>
      <c r="L34" s="30"/>
      <c r="M34" s="30"/>
      <c r="N34" s="30"/>
      <c r="O34" s="30"/>
      <c r="P34" s="27"/>
      <c r="Q34" s="27"/>
    </row>
    <row r="35" spans="1:17" ht="15">
      <c r="A35" s="27"/>
      <c r="B35" s="27"/>
      <c r="C35" s="27"/>
      <c r="D35" s="44" t="s">
        <v>48</v>
      </c>
      <c r="E35" s="47"/>
      <c r="F35" s="46">
        <f>SUM(P24)</f>
        <v>0</v>
      </c>
      <c r="G35" s="30"/>
      <c r="H35" s="30"/>
      <c r="I35" s="30"/>
      <c r="J35" s="30"/>
      <c r="K35" s="30"/>
      <c r="L35" s="30"/>
      <c r="M35" s="30"/>
      <c r="N35" s="30"/>
      <c r="O35" s="30"/>
      <c r="P35" s="27"/>
      <c r="Q35" s="27"/>
    </row>
    <row r="36" spans="1:17" ht="15">
      <c r="A36" s="27"/>
      <c r="B36" s="27"/>
      <c r="C36" s="27"/>
      <c r="D36" s="44" t="s">
        <v>19</v>
      </c>
      <c r="E36" s="47"/>
      <c r="F36" s="46">
        <f>SUM(F28:F35)</f>
        <v>4886343.17</v>
      </c>
      <c r="G36" s="30"/>
      <c r="H36" s="30"/>
      <c r="I36" s="30"/>
      <c r="J36" s="30"/>
      <c r="K36" s="30"/>
      <c r="L36" s="30"/>
      <c r="M36" s="30"/>
      <c r="N36" s="30"/>
      <c r="O36" s="30"/>
      <c r="P36" s="27"/>
      <c r="Q36" s="27"/>
    </row>
    <row r="37" spans="1:17">
      <c r="A37" s="27"/>
      <c r="B37" s="27"/>
      <c r="C37" s="27"/>
      <c r="D37" s="27"/>
      <c r="E37" s="31"/>
      <c r="F37" s="33"/>
      <c r="G37" s="30"/>
      <c r="H37" s="30"/>
      <c r="I37" s="30"/>
      <c r="J37" s="30"/>
      <c r="K37" s="30"/>
      <c r="L37" s="30"/>
      <c r="M37" s="30"/>
      <c r="N37" s="30"/>
      <c r="O37" s="30"/>
      <c r="P37" s="27"/>
      <c r="Q37" s="27"/>
    </row>
    <row r="38" spans="1:17" ht="4.5" hidden="1" customHeight="1">
      <c r="A38" s="27"/>
      <c r="B38" s="27"/>
      <c r="C38" s="27"/>
      <c r="D38" s="28"/>
      <c r="E38" s="31"/>
      <c r="F38" s="29"/>
      <c r="G38" s="30"/>
      <c r="H38" s="30"/>
      <c r="I38" s="30"/>
      <c r="J38" s="30"/>
      <c r="K38" s="30"/>
      <c r="L38" s="30"/>
      <c r="M38" s="30"/>
      <c r="N38" s="30"/>
      <c r="O38" s="30"/>
      <c r="P38" s="27"/>
      <c r="Q38" s="27"/>
    </row>
    <row r="39" spans="1:17" hidden="1">
      <c r="A39" s="27"/>
      <c r="B39" s="27"/>
      <c r="C39" s="27"/>
      <c r="D39" s="28"/>
      <c r="E39" s="31"/>
      <c r="F39" s="29"/>
      <c r="G39" s="30"/>
      <c r="H39" s="30"/>
      <c r="I39" s="30"/>
      <c r="J39" s="30"/>
      <c r="K39" s="30"/>
      <c r="L39" s="30"/>
      <c r="M39" s="30"/>
      <c r="N39" s="30"/>
      <c r="O39" s="30"/>
      <c r="P39" s="27"/>
      <c r="Q39" s="27"/>
    </row>
    <row r="40" spans="1:17" hidden="1">
      <c r="A40" s="27"/>
      <c r="B40" s="27"/>
      <c r="C40" s="27"/>
      <c r="D40" s="32"/>
      <c r="E40" s="31"/>
      <c r="F40" s="34"/>
      <c r="G40" s="30"/>
      <c r="H40" s="30"/>
      <c r="I40" s="30"/>
      <c r="J40" s="30"/>
      <c r="K40" s="30"/>
      <c r="L40" s="30"/>
      <c r="M40" s="30"/>
      <c r="N40" s="30"/>
      <c r="O40" s="30"/>
      <c r="P40" s="27"/>
      <c r="Q40" s="27"/>
    </row>
    <row r="41" spans="1:17" hidden="1">
      <c r="A41" s="27"/>
      <c r="B41" s="27"/>
      <c r="C41" s="27"/>
      <c r="D41" s="27"/>
      <c r="E41" s="31"/>
      <c r="F41" s="33"/>
      <c r="G41" s="30"/>
      <c r="H41" s="30"/>
      <c r="I41" s="30"/>
      <c r="J41" s="30"/>
      <c r="K41" s="30"/>
      <c r="L41" s="30"/>
      <c r="M41" s="30"/>
      <c r="N41" s="30"/>
      <c r="O41" s="30"/>
      <c r="P41" s="27"/>
      <c r="Q41" s="27"/>
    </row>
    <row r="42" spans="1:17" hidden="1"/>
  </sheetData>
  <mergeCells count="12">
    <mergeCell ref="F3:F4"/>
    <mergeCell ref="G3:G4"/>
    <mergeCell ref="H3:H4"/>
    <mergeCell ref="I3:O3"/>
    <mergeCell ref="A3:A4"/>
    <mergeCell ref="B3:B4"/>
    <mergeCell ref="P1:Q1"/>
    <mergeCell ref="D3:D4"/>
    <mergeCell ref="E3:E4"/>
    <mergeCell ref="P3:P4"/>
    <mergeCell ref="Q3:Q4"/>
    <mergeCell ref="A2:Q2"/>
  </mergeCells>
  <phoneticPr fontId="0" type="noConversion"/>
  <printOptions horizontalCentered="1"/>
  <pageMargins left="0.15748031496062992" right="0" top="0.74803149606299213" bottom="0.19685039370078741" header="0.78740157480314965" footer="0.19685039370078741"/>
  <pageSetup paperSize="9" scale="53" fitToWidth="3" orientation="landscape" r:id="rId1"/>
  <headerFooter alignWithMargins="0"/>
  <rowBreaks count="1" manualBreakCount="1">
    <brk id="3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Inwestycje </vt:lpstr>
      <vt:lpstr>'Inwestycje 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lulkak</cp:lastModifiedBy>
  <cp:lastPrinted>2012-11-12T11:49:34Z</cp:lastPrinted>
  <dcterms:created xsi:type="dcterms:W3CDTF">1997-02-26T13:46:56Z</dcterms:created>
  <dcterms:modified xsi:type="dcterms:W3CDTF">2012-11-12T12:26:02Z</dcterms:modified>
</cp:coreProperties>
</file>