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5" windowWidth="15480" windowHeight="8295"/>
  </bookViews>
  <sheets>
    <sheet name="zał._2_Przedsięwzięcia" sheetId="4" r:id="rId1"/>
  </sheets>
  <definedNames>
    <definedName name="_xlnm.Print_Area" localSheetId="0">zał._2_Przedsięwzięcia!$A$1:$M$35</definedName>
  </definedNames>
  <calcPr calcId="125725"/>
</workbook>
</file>

<file path=xl/calcChain.xml><?xml version="1.0" encoding="utf-8"?>
<calcChain xmlns="http://schemas.openxmlformats.org/spreadsheetml/2006/main">
  <c r="L20" i="4"/>
  <c r="L21"/>
  <c r="L26"/>
  <c r="L27"/>
  <c r="L28"/>
  <c r="L29"/>
  <c r="L30"/>
  <c r="L31"/>
  <c r="L32"/>
  <c r="I32" s="1"/>
  <c r="L33"/>
  <c r="L19"/>
  <c r="L18"/>
  <c r="L17"/>
  <c r="L16"/>
  <c r="L15"/>
  <c r="L14"/>
  <c r="J26"/>
  <c r="K26"/>
  <c r="M26"/>
  <c r="I26"/>
  <c r="I13" s="1"/>
  <c r="J29"/>
  <c r="K29"/>
  <c r="M29"/>
  <c r="K18"/>
  <c r="M18"/>
  <c r="J18"/>
  <c r="I18"/>
  <c r="M16"/>
  <c r="K16"/>
  <c r="J16"/>
  <c r="I16"/>
  <c r="J13" l="1"/>
  <c r="J12" s="1"/>
  <c r="J14"/>
  <c r="K13"/>
  <c r="L13" s="1"/>
  <c r="M13"/>
  <c r="J25"/>
  <c r="M25"/>
  <c r="M14"/>
  <c r="K14"/>
  <c r="K25"/>
  <c r="L25" s="1"/>
  <c r="M15"/>
  <c r="K15"/>
  <c r="I15"/>
  <c r="J15"/>
  <c r="K12" l="1"/>
  <c r="L12" s="1"/>
  <c r="I14"/>
  <c r="I12" s="1"/>
  <c r="I25"/>
  <c r="I22" l="1"/>
  <c r="M24" l="1"/>
  <c r="M23"/>
  <c r="K22"/>
  <c r="J22"/>
  <c r="M22" l="1"/>
</calcChain>
</file>

<file path=xl/sharedStrings.xml><?xml version="1.0" encoding="utf-8"?>
<sst xmlns="http://schemas.openxmlformats.org/spreadsheetml/2006/main" count="127" uniqueCount="72">
  <si>
    <t>Lp.</t>
  </si>
  <si>
    <t>1.</t>
  </si>
  <si>
    <t>x</t>
  </si>
  <si>
    <t>1.1.</t>
  </si>
  <si>
    <t>1.2.</t>
  </si>
  <si>
    <t>1.3.</t>
  </si>
  <si>
    <t>- wydatki bieżące</t>
  </si>
  <si>
    <t xml:space="preserve">- wydatki majątkowe </t>
  </si>
  <si>
    <t>Jednostka odpowiedzialna lub koordynująca</t>
  </si>
  <si>
    <t>Okres realizacji (programu, zadania, umowy)</t>
  </si>
  <si>
    <t>od</t>
  </si>
  <si>
    <t>do</t>
  </si>
  <si>
    <t>Wydział Gospodarki Miejskiej</t>
  </si>
  <si>
    <t>Poprawa bezpieczeństwa na drogach publicznych poprzez wybudowanie dróg rowerowych  trasa: Toruń-Chełmża z odgałęzieniem do m. Kamionki Małe</t>
  </si>
  <si>
    <t>Program Operacyjny Kapitał Ludzki Działanie 07.01.01 "Aktywizacja społeczno-zawodowa szansą na niezależność"</t>
  </si>
  <si>
    <t>Miejski Ośrodek Pomocy Społecznej</t>
  </si>
  <si>
    <t>Wyszczególnienie (nazwa i cel)</t>
  </si>
  <si>
    <t>Wydział Organizacyjny</t>
  </si>
  <si>
    <t>Wydział Spraw Społecznych i Obywatelskich</t>
  </si>
  <si>
    <t>Objęcie udziałów w spółce Szpital Powiatowy w Chełmży</t>
  </si>
  <si>
    <t xml:space="preserve">EFRR w ramach działania 6.2 Rozwój usług turystycznych i uzdrowiskowych "Budowa, przebudowa i rozbudowa infrastruktury terenów przy Jeziorze Chełmżyńskim będących w granicach administracyjnych miasta, służącej wypoczynkowi, turystyce i rekreacji: etap I - rozbudowa infrastruktury wypoczynkowej" </t>
  </si>
  <si>
    <t xml:space="preserve">Europejski Fundusz Rozwoju Regionalnego w ramach Osi priorytetowej 7. Wspieranie przemian w miastach i w obszarach wymagających odnowy Działania 7.1 Rewitalizacja zdegradowanych dzielnic miast Regionalnego Programu Operacyjnego Województwa Kujawsko-Pomorskiego na lata 2007-2013 ("Budowa, przebudowa i rozbudowa infrastruktury terenów przy  Jeziorze Chełmżyńskim będących w granicach administracyjnych miasta, służącej wypoczynkowi, turystyce i rekreacji: etap II - rewitalizacja  strefy śródmiejskiej")  </t>
  </si>
  <si>
    <t>Koszt wejścia do platformy "Infostrada Kujaw i Pomorza"</t>
  </si>
  <si>
    <t>Porozumienie z Polkomtel S.A. - zezwolenie na korzystanie z zasilania stacji bazowej Plus BT 44071 CHEŁMŻA będącej własnością Polkomtel S.A., położonej w miejscowości Chełmża, ul. Tumska 14 (na wieży bazyliki) na potrzeby stacji bazowej monitoringu wizyjnego miasta Chełmży</t>
  </si>
  <si>
    <t>Prowadzenie i utrzymanie fontanny miejskiej zlokalizowanej w Parku Wilsona</t>
  </si>
  <si>
    <t>Klasyfikacja budżetowa</t>
  </si>
  <si>
    <t>dział 630, rozdział 63095, § 6057 i § 6059</t>
  </si>
  <si>
    <t>dział 600, rozdział 60016, § 6620</t>
  </si>
  <si>
    <t>dział 750, rozdział 75023, § 6060</t>
  </si>
  <si>
    <t>dział 754, rozdział 75495, § 4260</t>
  </si>
  <si>
    <t>dział 851</t>
  </si>
  <si>
    <t>dział 900, rozdział 90004, § 4300</t>
  </si>
  <si>
    <t xml:space="preserve">dział 853, rozdział 85395 </t>
  </si>
  <si>
    <t xml:space="preserve">dział 801, rozdział 80195, § 6057 i § 6059 </t>
  </si>
  <si>
    <t xml:space="preserve">EFRR w ramach osi priorytetowej 2. Zachowanie i racjonalne użytkowanie środowiska Działania 2.3. Rozwój infrastruktury w zakresie ochrony powietrza "Remonty i termomodernizacja obiektów szkolnych i przedszkolnych na terenie miasta Chełmży" </t>
  </si>
  <si>
    <t>dział 600, rozdział 60016, § 6050</t>
  </si>
  <si>
    <t xml:space="preserve">Budowa ulicy Jagiełły </t>
  </si>
  <si>
    <t>Wydatki na programy, projekty lub zadania związane z programami realizowanymi z udziałem środków, o których mowa w art.5 ust.1 pkt 2 i 3 ustawy z dnia 27 sierpnia 2009r. o finansach publicznych (Dz.U. Nr 157, poz.1240, z późn. zm.), z tego:</t>
  </si>
  <si>
    <t>Wydatki na programy, projekty lub zadania pozostałe (inne niż wymienione w pkt. 1.1 i 1.2), z tego:</t>
  </si>
  <si>
    <t>1.a.</t>
  </si>
  <si>
    <t>1.b.</t>
  </si>
  <si>
    <t>Wydatki na przedsięwzięcia - ogółem z tego:</t>
  </si>
  <si>
    <t>1.1.1.</t>
  </si>
  <si>
    <t>1.1.1.1</t>
  </si>
  <si>
    <t>1.1.2.</t>
  </si>
  <si>
    <t>1.1.2.1.</t>
  </si>
  <si>
    <t>1.1.2.2</t>
  </si>
  <si>
    <t>1.1.2.3</t>
  </si>
  <si>
    <t>Wydatki na programy, projekty lub zadania związane z umowami partnerstwa publiczno-prywatnego, z tego:</t>
  </si>
  <si>
    <t xml:space="preserve">- wydatki bieżące </t>
  </si>
  <si>
    <t>1.2.2.</t>
  </si>
  <si>
    <t>1.2.1.</t>
  </si>
  <si>
    <t>1.3.1.</t>
  </si>
  <si>
    <t>1.3.1.1</t>
  </si>
  <si>
    <t>1.3.2.</t>
  </si>
  <si>
    <t>1.3.2.1.</t>
  </si>
  <si>
    <t>1.3.2.2.</t>
  </si>
  <si>
    <t>1.3.2.3.</t>
  </si>
  <si>
    <t>1.3.2.4.</t>
  </si>
  <si>
    <t>1.3.1.2.</t>
  </si>
  <si>
    <t xml:space="preserve">Wykonanie za          I półrocze 2013r. </t>
  </si>
  <si>
    <t xml:space="preserve">% wyk. prognozy po zmianach </t>
  </si>
  <si>
    <t>Zobowiązania zaciągnięte w I półroczu 2013 roku</t>
  </si>
  <si>
    <t xml:space="preserve">Prognoza na 2013 rok po zmianach </t>
  </si>
  <si>
    <t>Prognoza na 2013 rok wg uchwały Nr XXIII/168/12</t>
  </si>
  <si>
    <t>Załącznik Nr 2</t>
  </si>
  <si>
    <t xml:space="preserve">141.746,85 </t>
  </si>
  <si>
    <t xml:space="preserve">do informacji o kształtowaniu się </t>
  </si>
  <si>
    <t xml:space="preserve">Wieloletniej Prognozy Finansowej </t>
  </si>
  <si>
    <t>gminy miasta Chełmży na lata 2013-2025</t>
  </si>
  <si>
    <t xml:space="preserve">za I półrocze 2013 roku </t>
  </si>
  <si>
    <t xml:space="preserve">INFORMACJA O PRZEBIEGU REALIZACJI PRZEDSIĘWZIĘĆ, O KTÓRYCH MOWA W ART. 226 UST. 3 USTAWY Z DNIA 27 SIERPNIA 2009 R. O FINANSACH PUBLICZNYCH </t>
  </si>
</sst>
</file>

<file path=xl/styles.xml><?xml version="1.0" encoding="utf-8"?>
<styleSheet xmlns="http://schemas.openxmlformats.org/spreadsheetml/2006/main">
  <fonts count="24"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sz val="10"/>
      <name val="Czcionka tekstu podstawowego"/>
      <charset val="238"/>
    </font>
    <font>
      <b/>
      <sz val="1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i/>
      <sz val="18"/>
      <name val="Czcionka tekstu podstawowego"/>
      <charset val="238"/>
    </font>
    <font>
      <sz val="14"/>
      <name val="Czcionka tekstu podstawowego"/>
      <charset val="238"/>
    </font>
    <font>
      <i/>
      <sz val="11"/>
      <color theme="1"/>
      <name val="Times New Roman"/>
      <family val="1"/>
      <charset val="238"/>
    </font>
    <font>
      <i/>
      <sz val="16"/>
      <color theme="1"/>
      <name val="Times New Roman"/>
      <family val="1"/>
      <charset val="238"/>
    </font>
    <font>
      <sz val="15"/>
      <color indexed="8"/>
      <name val="Czcionka tekstu podstawowego"/>
      <charset val="238"/>
    </font>
    <font>
      <sz val="15"/>
      <name val="Czcionka tekstu podstawowego"/>
      <charset val="238"/>
    </font>
    <font>
      <sz val="16"/>
      <color theme="1"/>
      <name val="Czcionka tekstu podstawowego"/>
      <family val="2"/>
      <charset val="238"/>
    </font>
    <font>
      <i/>
      <sz val="15"/>
      <name val="Czcionka tekstu podstawowego"/>
      <charset val="238"/>
    </font>
    <font>
      <i/>
      <sz val="12"/>
      <name val="Czcionka tekstu podstawowego"/>
      <charset val="238"/>
    </font>
    <font>
      <sz val="12"/>
      <name val="Czcionka tekstu podstawowego"/>
      <charset val="238"/>
    </font>
    <font>
      <b/>
      <sz val="17"/>
      <name val="Czcionka tekstu podstawowego"/>
      <charset val="238"/>
    </font>
    <font>
      <sz val="17"/>
      <color theme="1"/>
      <name val="Czcionka tekstu podstawowego"/>
      <charset val="238"/>
    </font>
    <font>
      <sz val="17"/>
      <name val="Czcionka tekstu podstawowego"/>
      <charset val="238"/>
    </font>
    <font>
      <b/>
      <sz val="12"/>
      <name val="Czcionka tekstu podstawowego"/>
      <charset val="238"/>
    </font>
    <font>
      <b/>
      <sz val="14"/>
      <name val="Czcionka tekstu podstawowego"/>
      <charset val="238"/>
    </font>
    <font>
      <b/>
      <sz val="16"/>
      <name val="Czcionka tekstu podstawowego"/>
      <charset val="238"/>
    </font>
    <font>
      <b/>
      <sz val="16"/>
      <color theme="1"/>
      <name val="Times New Roman"/>
      <family val="1"/>
      <charset val="238"/>
    </font>
    <font>
      <i/>
      <sz val="14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horizontal="right" vertical="center"/>
    </xf>
    <xf numFmtId="0" fontId="2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12" fillId="0" borderId="0" xfId="0" applyFont="1" applyAlignment="1"/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5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4" fontId="16" fillId="0" borderId="1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vertical="center" wrapText="1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4" fontId="16" fillId="0" borderId="1" xfId="0" applyNumberFormat="1" applyFont="1" applyBorder="1" applyAlignment="1">
      <alignment horizontal="center" wrapText="1"/>
    </xf>
    <xf numFmtId="0" fontId="18" fillId="0" borderId="6" xfId="0" applyFont="1" applyBorder="1" applyAlignment="1">
      <alignment vertical="center" wrapText="1"/>
    </xf>
    <xf numFmtId="0" fontId="18" fillId="0" borderId="6" xfId="0" quotePrefix="1" applyFont="1" applyBorder="1" applyAlignment="1">
      <alignment vertical="center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vertical="center" wrapText="1"/>
      <protection locked="0"/>
    </xf>
    <xf numFmtId="0" fontId="16" fillId="0" borderId="1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10" fontId="16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4" fontId="2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vertical="top"/>
    </xf>
    <xf numFmtId="0" fontId="23" fillId="0" borderId="0" xfId="0" applyFont="1" applyAlignment="1">
      <alignment horizontal="center"/>
    </xf>
    <xf numFmtId="0" fontId="18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quotePrefix="1" applyFont="1" applyBorder="1" applyAlignment="1">
      <alignment vertical="center" wrapText="1"/>
    </xf>
    <xf numFmtId="0" fontId="8" fillId="0" borderId="0" xfId="0" applyFont="1" applyAlignment="1">
      <alignment horizontal="left" vertical="top"/>
    </xf>
    <xf numFmtId="0" fontId="16" fillId="0" borderId="32" xfId="0" applyFont="1" applyBorder="1" applyAlignment="1" applyProtection="1">
      <alignment horizontal="center" vertical="center"/>
      <protection locked="0"/>
    </xf>
    <xf numFmtId="0" fontId="17" fillId="0" borderId="32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vertical="center" wrapText="1"/>
      <protection locked="0"/>
    </xf>
    <xf numFmtId="0" fontId="16" fillId="0" borderId="5" xfId="0" applyFont="1" applyFill="1" applyBorder="1" applyAlignment="1" applyProtection="1">
      <alignment vertical="center" wrapText="1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0" fontId="16" fillId="0" borderId="7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3" xfId="0" quotePrefix="1" applyFont="1" applyBorder="1" applyAlignment="1">
      <alignment vertical="center" wrapText="1"/>
    </xf>
    <xf numFmtId="0" fontId="16" fillId="0" borderId="5" xfId="0" quotePrefix="1" applyFont="1" applyBorder="1" applyAlignment="1">
      <alignment vertical="center" wrapText="1"/>
    </xf>
    <xf numFmtId="0" fontId="16" fillId="0" borderId="4" xfId="0" quotePrefix="1" applyFont="1" applyBorder="1" applyAlignment="1">
      <alignment vertical="center" wrapText="1"/>
    </xf>
    <xf numFmtId="0" fontId="16" fillId="0" borderId="7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7" xfId="0" applyFont="1" applyBorder="1" applyAlignment="1" applyProtection="1">
      <alignment vertical="center" wrapText="1"/>
      <protection locked="0"/>
    </xf>
    <xf numFmtId="0" fontId="16" fillId="0" borderId="14" xfId="0" applyFont="1" applyBorder="1" applyAlignment="1" applyProtection="1">
      <alignment vertical="center" wrapText="1"/>
      <protection locked="0"/>
    </xf>
    <xf numFmtId="0" fontId="16" fillId="0" borderId="8" xfId="0" applyFont="1" applyBorder="1" applyAlignment="1" applyProtection="1">
      <alignment vertical="center" wrapText="1"/>
      <protection locked="0"/>
    </xf>
    <xf numFmtId="0" fontId="16" fillId="0" borderId="3" xfId="0" applyFont="1" applyBorder="1" applyAlignment="1" applyProtection="1">
      <alignment vertical="center" wrapText="1"/>
      <protection locked="0"/>
    </xf>
    <xf numFmtId="0" fontId="16" fillId="0" borderId="5" xfId="0" applyFont="1" applyBorder="1" applyAlignment="1" applyProtection="1">
      <alignment vertical="center" wrapText="1"/>
      <protection locked="0"/>
    </xf>
    <xf numFmtId="0" fontId="16" fillId="0" borderId="4" xfId="0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 wrapText="1"/>
      <protection locked="0"/>
    </xf>
    <xf numFmtId="0" fontId="16" fillId="0" borderId="13" xfId="0" applyFont="1" applyBorder="1" applyAlignment="1" applyProtection="1">
      <alignment vertical="top" wrapText="1"/>
      <protection locked="0"/>
    </xf>
    <xf numFmtId="0" fontId="16" fillId="0" borderId="0" xfId="0" applyFont="1" applyBorder="1" applyAlignment="1" applyProtection="1">
      <alignment vertical="top" wrapText="1"/>
      <protection locked="0"/>
    </xf>
    <xf numFmtId="0" fontId="16" fillId="0" borderId="12" xfId="0" applyFont="1" applyBorder="1" applyAlignment="1" applyProtection="1">
      <alignment vertical="top" wrapText="1"/>
      <protection locked="0"/>
    </xf>
    <xf numFmtId="0" fontId="16" fillId="0" borderId="1" xfId="0" applyFont="1" applyBorder="1" applyAlignment="1">
      <alignment horizontal="left" vertical="center" wrapText="1"/>
    </xf>
    <xf numFmtId="0" fontId="16" fillId="0" borderId="9" xfId="0" applyFont="1" applyBorder="1" applyAlignment="1" applyProtection="1">
      <alignment horizontal="left" vertical="center" wrapText="1"/>
      <protection locked="0"/>
    </xf>
    <xf numFmtId="0" fontId="16" fillId="0" borderId="11" xfId="0" applyFont="1" applyBorder="1" applyAlignment="1" applyProtection="1">
      <alignment horizontal="left" vertical="center" wrapText="1"/>
      <protection locked="0"/>
    </xf>
    <xf numFmtId="0" fontId="16" fillId="0" borderId="10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35"/>
  <sheetViews>
    <sheetView tabSelected="1" zoomScale="50" zoomScaleNormal="50" zoomScaleSheetLayoutView="10" workbookViewId="0">
      <selection activeCell="A9" sqref="A9:A10"/>
    </sheetView>
  </sheetViews>
  <sheetFormatPr defaultRowHeight="18.75"/>
  <cols>
    <col min="1" max="1" width="10.5" style="12" customWidth="1"/>
    <col min="2" max="2" width="5" style="10" customWidth="1"/>
    <col min="3" max="3" width="5.125" style="10" bestFit="1" customWidth="1"/>
    <col min="4" max="4" width="55.25" style="10" customWidth="1"/>
    <col min="5" max="5" width="20.125" style="22" customWidth="1"/>
    <col min="6" max="6" width="8" style="10" customWidth="1"/>
    <col min="7" max="7" width="8.625" style="10" customWidth="1"/>
    <col min="8" max="8" width="12.625" style="10" customWidth="1"/>
    <col min="9" max="9" width="23.25" style="20" customWidth="1"/>
    <col min="10" max="10" width="20.125" style="18" customWidth="1"/>
    <col min="11" max="11" width="25.25" style="18" customWidth="1"/>
    <col min="12" max="12" width="21.25" style="18" customWidth="1"/>
    <col min="13" max="13" width="21.125" style="16" customWidth="1"/>
    <col min="15" max="15" width="11.25" customWidth="1"/>
  </cols>
  <sheetData>
    <row r="2" spans="1:14" ht="23.25">
      <c r="A2" s="14"/>
      <c r="B2" s="14"/>
      <c r="C2" s="14"/>
      <c r="D2" s="14"/>
      <c r="E2" s="21"/>
      <c r="F2" s="14"/>
      <c r="G2" s="14"/>
      <c r="H2" s="14"/>
      <c r="I2" s="19"/>
      <c r="K2" s="54" t="s">
        <v>65</v>
      </c>
      <c r="L2" s="55"/>
      <c r="M2" s="24"/>
      <c r="N2" s="17"/>
    </row>
    <row r="3" spans="1:14" ht="23.25">
      <c r="A3" s="14"/>
      <c r="B3" s="14"/>
      <c r="C3" s="14"/>
      <c r="D3" s="14"/>
      <c r="E3" s="21"/>
      <c r="F3" s="14"/>
      <c r="G3" s="14"/>
      <c r="H3" s="14"/>
      <c r="I3" s="19"/>
      <c r="K3" s="56" t="s">
        <v>67</v>
      </c>
      <c r="L3" s="24"/>
      <c r="M3" s="57"/>
      <c r="N3" s="17"/>
    </row>
    <row r="4" spans="1:14" ht="23.25">
      <c r="A4" s="14"/>
      <c r="B4" s="14"/>
      <c r="C4" s="14"/>
      <c r="D4" s="14"/>
      <c r="E4" s="21"/>
      <c r="F4" s="14"/>
      <c r="G4" s="14"/>
      <c r="H4" s="14"/>
      <c r="I4" s="19"/>
      <c r="K4" s="56" t="s">
        <v>68</v>
      </c>
      <c r="L4" s="24"/>
      <c r="M4" s="57"/>
      <c r="N4" s="24"/>
    </row>
    <row r="5" spans="1:14" ht="25.5" customHeight="1">
      <c r="A5" s="14"/>
      <c r="B5" s="14"/>
      <c r="C5" s="14"/>
      <c r="D5" s="14"/>
      <c r="E5" s="21"/>
      <c r="F5" s="14"/>
      <c r="G5" s="14"/>
      <c r="H5" s="14"/>
      <c r="I5" s="19"/>
      <c r="K5" s="56" t="s">
        <v>69</v>
      </c>
      <c r="L5" s="24"/>
      <c r="M5" s="24"/>
    </row>
    <row r="6" spans="1:14" ht="23.25" hidden="1">
      <c r="A6" s="11"/>
      <c r="B6" s="11"/>
      <c r="C6" s="11"/>
      <c r="D6" s="13"/>
      <c r="E6" s="21"/>
      <c r="F6" s="11"/>
      <c r="G6" s="11"/>
      <c r="H6" s="14"/>
      <c r="I6" s="19"/>
      <c r="J6" s="19"/>
      <c r="K6" s="61"/>
      <c r="L6" s="61"/>
      <c r="M6" s="61"/>
    </row>
    <row r="7" spans="1:14" ht="23.25">
      <c r="A7" s="14"/>
      <c r="B7" s="14"/>
      <c r="C7" s="14"/>
      <c r="D7" s="14"/>
      <c r="E7" s="21"/>
      <c r="F7" s="14"/>
      <c r="G7" s="14"/>
      <c r="H7" s="14"/>
      <c r="I7" s="19"/>
      <c r="J7" s="19"/>
      <c r="K7" s="56" t="s">
        <v>70</v>
      </c>
      <c r="L7" s="52"/>
      <c r="M7" s="52"/>
    </row>
    <row r="8" spans="1:14" ht="56.25" customHeight="1" thickBot="1">
      <c r="A8" s="62" t="s">
        <v>71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</row>
    <row r="9" spans="1:14" s="2" customFormat="1" ht="114.75" customHeight="1" thickBot="1">
      <c r="A9" s="64" t="s">
        <v>0</v>
      </c>
      <c r="B9" s="66" t="s">
        <v>16</v>
      </c>
      <c r="C9" s="67"/>
      <c r="D9" s="68"/>
      <c r="E9" s="64" t="s">
        <v>8</v>
      </c>
      <c r="F9" s="72" t="s">
        <v>9</v>
      </c>
      <c r="G9" s="73"/>
      <c r="H9" s="64" t="s">
        <v>25</v>
      </c>
      <c r="I9" s="74" t="s">
        <v>64</v>
      </c>
      <c r="J9" s="78" t="s">
        <v>63</v>
      </c>
      <c r="K9" s="78" t="s">
        <v>60</v>
      </c>
      <c r="L9" s="78" t="s">
        <v>61</v>
      </c>
      <c r="M9" s="76" t="s">
        <v>62</v>
      </c>
    </row>
    <row r="10" spans="1:14" s="2" customFormat="1" ht="29.25" customHeight="1" thickBot="1">
      <c r="A10" s="65"/>
      <c r="B10" s="69"/>
      <c r="C10" s="70"/>
      <c r="D10" s="71"/>
      <c r="E10" s="65"/>
      <c r="F10" s="48" t="s">
        <v>10</v>
      </c>
      <c r="G10" s="48" t="s">
        <v>11</v>
      </c>
      <c r="H10" s="65"/>
      <c r="I10" s="75"/>
      <c r="J10" s="79"/>
      <c r="K10" s="79"/>
      <c r="L10" s="79"/>
      <c r="M10" s="77"/>
    </row>
    <row r="11" spans="1:14" s="23" customFormat="1" ht="21.75">
      <c r="A11" s="47">
        <v>1</v>
      </c>
      <c r="B11" s="58">
        <v>2</v>
      </c>
      <c r="C11" s="58"/>
      <c r="D11" s="58"/>
      <c r="E11" s="47">
        <v>3</v>
      </c>
      <c r="F11" s="47">
        <v>4</v>
      </c>
      <c r="G11" s="47">
        <v>5</v>
      </c>
      <c r="H11" s="47">
        <v>6</v>
      </c>
      <c r="I11" s="47">
        <v>7</v>
      </c>
      <c r="J11" s="47">
        <v>8</v>
      </c>
      <c r="K11" s="47">
        <v>9</v>
      </c>
      <c r="L11" s="47">
        <v>10</v>
      </c>
      <c r="M11" s="47">
        <v>12</v>
      </c>
    </row>
    <row r="12" spans="1:14" s="4" customFormat="1" ht="53.25" customHeight="1">
      <c r="A12" s="25" t="s">
        <v>1</v>
      </c>
      <c r="B12" s="59" t="s">
        <v>41</v>
      </c>
      <c r="C12" s="59"/>
      <c r="D12" s="59"/>
      <c r="E12" s="25" t="s">
        <v>2</v>
      </c>
      <c r="F12" s="25" t="s">
        <v>2</v>
      </c>
      <c r="G12" s="25" t="s">
        <v>2</v>
      </c>
      <c r="H12" s="25" t="s">
        <v>2</v>
      </c>
      <c r="I12" s="26">
        <f>SUM(I13:I14)</f>
        <v>4896877.17</v>
      </c>
      <c r="J12" s="26">
        <f t="shared" ref="J12:K12" si="0">SUM(J13:J14)</f>
        <v>4860541.67</v>
      </c>
      <c r="K12" s="26">
        <f t="shared" si="0"/>
        <v>225561.97000000003</v>
      </c>
      <c r="L12" s="50">
        <f t="shared" ref="L12:L19" si="1">K12/J12</f>
        <v>4.6406755730992434E-2</v>
      </c>
      <c r="M12" s="53">
        <v>141746.85</v>
      </c>
    </row>
    <row r="13" spans="1:14" s="4" customFormat="1" ht="21.75">
      <c r="A13" s="27" t="s">
        <v>39</v>
      </c>
      <c r="B13" s="60" t="s">
        <v>6</v>
      </c>
      <c r="C13" s="60"/>
      <c r="D13" s="60"/>
      <c r="E13" s="25" t="s">
        <v>2</v>
      </c>
      <c r="F13" s="25" t="s">
        <v>2</v>
      </c>
      <c r="G13" s="25" t="s">
        <v>2</v>
      </c>
      <c r="H13" s="25" t="s">
        <v>2</v>
      </c>
      <c r="I13" s="26">
        <f>SUM(I16+I26)</f>
        <v>173034</v>
      </c>
      <c r="J13" s="26">
        <f t="shared" ref="J13:M13" si="2">SUM(J16+J26)</f>
        <v>173034</v>
      </c>
      <c r="K13" s="26">
        <f t="shared" si="2"/>
        <v>67738.259999999995</v>
      </c>
      <c r="L13" s="50">
        <f t="shared" si="1"/>
        <v>0.39147369881063832</v>
      </c>
      <c r="M13" s="26">
        <f t="shared" si="2"/>
        <v>0</v>
      </c>
    </row>
    <row r="14" spans="1:14" s="4" customFormat="1" ht="21.75">
      <c r="A14" s="27" t="s">
        <v>40</v>
      </c>
      <c r="B14" s="60" t="s">
        <v>7</v>
      </c>
      <c r="C14" s="60"/>
      <c r="D14" s="60"/>
      <c r="E14" s="25" t="s">
        <v>2</v>
      </c>
      <c r="F14" s="25" t="s">
        <v>2</v>
      </c>
      <c r="G14" s="25" t="s">
        <v>2</v>
      </c>
      <c r="H14" s="25" t="s">
        <v>2</v>
      </c>
      <c r="I14" s="26">
        <f>SUM(I18+I29)</f>
        <v>4723843.17</v>
      </c>
      <c r="J14" s="26">
        <f t="shared" ref="J14:M14" si="3">SUM(J18+J29)</f>
        <v>4687507.67</v>
      </c>
      <c r="K14" s="26">
        <f t="shared" si="3"/>
        <v>157823.71000000002</v>
      </c>
      <c r="L14" s="50">
        <f t="shared" si="1"/>
        <v>3.3669003041865958E-2</v>
      </c>
      <c r="M14" s="26">
        <f t="shared" si="3"/>
        <v>0</v>
      </c>
    </row>
    <row r="15" spans="1:14" s="3" customFormat="1" ht="140.25" customHeight="1">
      <c r="A15" s="38" t="s">
        <v>3</v>
      </c>
      <c r="B15" s="89" t="s">
        <v>37</v>
      </c>
      <c r="C15" s="90"/>
      <c r="D15" s="91"/>
      <c r="E15" s="25" t="s">
        <v>2</v>
      </c>
      <c r="F15" s="25" t="s">
        <v>2</v>
      </c>
      <c r="G15" s="25" t="s">
        <v>2</v>
      </c>
      <c r="H15" s="25" t="s">
        <v>2</v>
      </c>
      <c r="I15" s="26">
        <f>I16+I18</f>
        <v>4768568.2</v>
      </c>
      <c r="J15" s="26">
        <f t="shared" ref="J15:K15" si="4">J16+J18</f>
        <v>4756828.2</v>
      </c>
      <c r="K15" s="26">
        <f t="shared" si="4"/>
        <v>223561.97000000003</v>
      </c>
      <c r="L15" s="50">
        <f t="shared" si="1"/>
        <v>4.6998117358957807E-2</v>
      </c>
      <c r="M15" s="26">
        <f t="shared" ref="M15" si="5">M16+M18</f>
        <v>0</v>
      </c>
    </row>
    <row r="16" spans="1:14" s="4" customFormat="1" ht="21.75" customHeight="1">
      <c r="A16" s="39" t="s">
        <v>42</v>
      </c>
      <c r="B16" s="86" t="s">
        <v>6</v>
      </c>
      <c r="C16" s="87"/>
      <c r="D16" s="88"/>
      <c r="E16" s="25" t="s">
        <v>2</v>
      </c>
      <c r="F16" s="25" t="s">
        <v>2</v>
      </c>
      <c r="G16" s="25" t="s">
        <v>2</v>
      </c>
      <c r="H16" s="25" t="s">
        <v>2</v>
      </c>
      <c r="I16" s="26">
        <f>SUM(I17)</f>
        <v>170000</v>
      </c>
      <c r="J16" s="26">
        <f>SUM(J17)</f>
        <v>170000</v>
      </c>
      <c r="K16" s="26">
        <f t="shared" ref="K16:M16" si="6">SUM(K17)</f>
        <v>65738.259999999995</v>
      </c>
      <c r="L16" s="50">
        <f t="shared" si="1"/>
        <v>0.38669564705882348</v>
      </c>
      <c r="M16" s="26">
        <f t="shared" si="6"/>
        <v>0</v>
      </c>
    </row>
    <row r="17" spans="1:13" s="1" customFormat="1" ht="92.25" customHeight="1">
      <c r="A17" s="25" t="s">
        <v>43</v>
      </c>
      <c r="B17" s="92" t="s">
        <v>14</v>
      </c>
      <c r="C17" s="93"/>
      <c r="D17" s="94"/>
      <c r="E17" s="28" t="s">
        <v>15</v>
      </c>
      <c r="F17" s="46">
        <v>2008</v>
      </c>
      <c r="G17" s="46">
        <v>2013</v>
      </c>
      <c r="H17" s="29" t="s">
        <v>32</v>
      </c>
      <c r="I17" s="26">
        <v>170000</v>
      </c>
      <c r="J17" s="26">
        <v>170000</v>
      </c>
      <c r="K17" s="26">
        <v>65738.259999999995</v>
      </c>
      <c r="L17" s="50">
        <f t="shared" si="1"/>
        <v>0.38669564705882348</v>
      </c>
      <c r="M17" s="26">
        <v>0</v>
      </c>
    </row>
    <row r="18" spans="1:13" s="1" customFormat="1" ht="24.75" customHeight="1">
      <c r="A18" s="39" t="s">
        <v>44</v>
      </c>
      <c r="B18" s="86" t="s">
        <v>7</v>
      </c>
      <c r="C18" s="87"/>
      <c r="D18" s="88"/>
      <c r="E18" s="40" t="s">
        <v>2</v>
      </c>
      <c r="F18" s="40" t="s">
        <v>2</v>
      </c>
      <c r="G18" s="40" t="s">
        <v>2</v>
      </c>
      <c r="H18" s="40" t="s">
        <v>2</v>
      </c>
      <c r="I18" s="41">
        <f>SUM(I19:I21)</f>
        <v>4598568.2</v>
      </c>
      <c r="J18" s="26">
        <f>SUM(J19:J21)</f>
        <v>4586828.2</v>
      </c>
      <c r="K18" s="26">
        <f t="shared" ref="K18:M18" si="7">SUM(K19:K21)</f>
        <v>157823.71000000002</v>
      </c>
      <c r="L18" s="50">
        <f t="shared" si="1"/>
        <v>3.4408027316131004E-2</v>
      </c>
      <c r="M18" s="26">
        <f t="shared" si="7"/>
        <v>0</v>
      </c>
    </row>
    <row r="19" spans="1:13" s="9" customFormat="1" ht="294" customHeight="1">
      <c r="A19" s="25" t="s">
        <v>45</v>
      </c>
      <c r="B19" s="95" t="s">
        <v>21</v>
      </c>
      <c r="C19" s="96"/>
      <c r="D19" s="97"/>
      <c r="E19" s="28" t="s">
        <v>12</v>
      </c>
      <c r="F19" s="29">
        <v>2010</v>
      </c>
      <c r="G19" s="29">
        <v>2014</v>
      </c>
      <c r="H19" s="29" t="s">
        <v>26</v>
      </c>
      <c r="I19" s="30">
        <v>371230</v>
      </c>
      <c r="J19" s="30">
        <v>371230</v>
      </c>
      <c r="K19" s="30">
        <v>153636.79</v>
      </c>
      <c r="L19" s="50">
        <f t="shared" si="1"/>
        <v>0.41385876680225198</v>
      </c>
      <c r="M19" s="30" t="s">
        <v>66</v>
      </c>
    </row>
    <row r="20" spans="1:13" s="9" customFormat="1" ht="190.5" customHeight="1">
      <c r="A20" s="25" t="s">
        <v>46</v>
      </c>
      <c r="B20" s="95" t="s">
        <v>20</v>
      </c>
      <c r="C20" s="96"/>
      <c r="D20" s="97"/>
      <c r="E20" s="28" t="s">
        <v>12</v>
      </c>
      <c r="F20" s="29">
        <v>2010</v>
      </c>
      <c r="G20" s="29">
        <v>2014</v>
      </c>
      <c r="H20" s="29" t="s">
        <v>26</v>
      </c>
      <c r="I20" s="30">
        <v>2945238.2</v>
      </c>
      <c r="J20" s="30">
        <v>2923238.2</v>
      </c>
      <c r="K20" s="30">
        <v>1357.92</v>
      </c>
      <c r="L20" s="50">
        <f t="shared" ref="L20:L33" si="8">K20/J20</f>
        <v>4.6452594933933195E-4</v>
      </c>
      <c r="M20" s="30">
        <v>0</v>
      </c>
    </row>
    <row r="21" spans="1:13" s="9" customFormat="1" ht="165.75" customHeight="1">
      <c r="A21" s="25" t="s">
        <v>47</v>
      </c>
      <c r="B21" s="80" t="s">
        <v>34</v>
      </c>
      <c r="C21" s="81"/>
      <c r="D21" s="82"/>
      <c r="E21" s="33" t="s">
        <v>12</v>
      </c>
      <c r="F21" s="34">
        <v>2012</v>
      </c>
      <c r="G21" s="34">
        <v>2013</v>
      </c>
      <c r="H21" s="34" t="s">
        <v>33</v>
      </c>
      <c r="I21" s="35">
        <v>1282100</v>
      </c>
      <c r="J21" s="35">
        <v>1292360</v>
      </c>
      <c r="K21" s="35">
        <v>2829</v>
      </c>
      <c r="L21" s="50">
        <f t="shared" si="8"/>
        <v>2.1890185397257728E-3</v>
      </c>
      <c r="M21" s="35">
        <v>0</v>
      </c>
    </row>
    <row r="22" spans="1:13" s="6" customFormat="1" ht="74.25" customHeight="1">
      <c r="A22" s="25" t="s">
        <v>4</v>
      </c>
      <c r="B22" s="83" t="s">
        <v>48</v>
      </c>
      <c r="C22" s="84"/>
      <c r="D22" s="85"/>
      <c r="E22" s="25" t="s">
        <v>2</v>
      </c>
      <c r="F22" s="25" t="s">
        <v>2</v>
      </c>
      <c r="G22" s="25" t="s">
        <v>2</v>
      </c>
      <c r="H22" s="25" t="s">
        <v>2</v>
      </c>
      <c r="I22" s="30">
        <f t="shared" ref="I22:M22" si="9">I23+I24</f>
        <v>0</v>
      </c>
      <c r="J22" s="30">
        <f t="shared" si="9"/>
        <v>0</v>
      </c>
      <c r="K22" s="30">
        <f t="shared" si="9"/>
        <v>0</v>
      </c>
      <c r="L22" s="50">
        <v>0</v>
      </c>
      <c r="M22" s="30">
        <f t="shared" si="9"/>
        <v>0</v>
      </c>
    </row>
    <row r="23" spans="1:13" s="7" customFormat="1" ht="20.25" customHeight="1">
      <c r="A23" s="39" t="s">
        <v>51</v>
      </c>
      <c r="B23" s="86" t="s">
        <v>49</v>
      </c>
      <c r="C23" s="87"/>
      <c r="D23" s="88"/>
      <c r="E23" s="25" t="s">
        <v>2</v>
      </c>
      <c r="F23" s="25" t="s">
        <v>2</v>
      </c>
      <c r="G23" s="25" t="s">
        <v>2</v>
      </c>
      <c r="H23" s="25" t="s">
        <v>2</v>
      </c>
      <c r="I23" s="26">
        <v>0</v>
      </c>
      <c r="J23" s="26">
        <v>0</v>
      </c>
      <c r="K23" s="26">
        <v>0</v>
      </c>
      <c r="L23" s="50">
        <v>0</v>
      </c>
      <c r="M23" s="32">
        <f>SUM(J23:K23)</f>
        <v>0</v>
      </c>
    </row>
    <row r="24" spans="1:13" s="7" customFormat="1" ht="21.75" customHeight="1">
      <c r="A24" s="39" t="s">
        <v>50</v>
      </c>
      <c r="B24" s="86" t="s">
        <v>7</v>
      </c>
      <c r="C24" s="87"/>
      <c r="D24" s="88"/>
      <c r="E24" s="25" t="s">
        <v>2</v>
      </c>
      <c r="F24" s="25" t="s">
        <v>2</v>
      </c>
      <c r="G24" s="25" t="s">
        <v>2</v>
      </c>
      <c r="H24" s="25" t="s">
        <v>2</v>
      </c>
      <c r="I24" s="26">
        <v>0</v>
      </c>
      <c r="J24" s="26">
        <v>0</v>
      </c>
      <c r="K24" s="26">
        <v>0</v>
      </c>
      <c r="L24" s="50">
        <v>0</v>
      </c>
      <c r="M24" s="32">
        <f>SUM(J24:K24)</f>
        <v>0</v>
      </c>
    </row>
    <row r="25" spans="1:13" s="3" customFormat="1" ht="76.5" customHeight="1">
      <c r="A25" s="25" t="s">
        <v>5</v>
      </c>
      <c r="B25" s="89" t="s">
        <v>38</v>
      </c>
      <c r="C25" s="90"/>
      <c r="D25" s="91"/>
      <c r="E25" s="25" t="s">
        <v>2</v>
      </c>
      <c r="F25" s="25" t="s">
        <v>2</v>
      </c>
      <c r="G25" s="25" t="s">
        <v>2</v>
      </c>
      <c r="H25" s="25" t="s">
        <v>2</v>
      </c>
      <c r="I25" s="30">
        <f>SUM(I26+I29)</f>
        <v>128308.97</v>
      </c>
      <c r="J25" s="30">
        <f>SUM(J26+J29)</f>
        <v>103713.47</v>
      </c>
      <c r="K25" s="30">
        <f t="shared" ref="K25:M25" si="10">SUM(K26+K29)</f>
        <v>2000</v>
      </c>
      <c r="L25" s="50">
        <f t="shared" si="8"/>
        <v>1.9283898224598982E-2</v>
      </c>
      <c r="M25" s="30">
        <f t="shared" si="10"/>
        <v>0</v>
      </c>
    </row>
    <row r="26" spans="1:13" s="5" customFormat="1" ht="20.25" customHeight="1">
      <c r="A26" s="25" t="s">
        <v>52</v>
      </c>
      <c r="B26" s="60" t="s">
        <v>6</v>
      </c>
      <c r="C26" s="60"/>
      <c r="D26" s="60"/>
      <c r="E26" s="25" t="s">
        <v>2</v>
      </c>
      <c r="F26" s="25" t="s">
        <v>2</v>
      </c>
      <c r="G26" s="25" t="s">
        <v>2</v>
      </c>
      <c r="H26" s="25" t="s">
        <v>2</v>
      </c>
      <c r="I26" s="30">
        <f>SUM(I27:I28)</f>
        <v>3034</v>
      </c>
      <c r="J26" s="30">
        <f t="shared" ref="J26:M26" si="11">SUM(J27:J28)</f>
        <v>3034</v>
      </c>
      <c r="K26" s="30">
        <f t="shared" si="11"/>
        <v>2000</v>
      </c>
      <c r="L26" s="50">
        <f t="shared" si="8"/>
        <v>0.65919578114700061</v>
      </c>
      <c r="M26" s="30">
        <f t="shared" si="11"/>
        <v>0</v>
      </c>
    </row>
    <row r="27" spans="1:13" ht="138" customHeight="1">
      <c r="A27" s="25" t="s">
        <v>53</v>
      </c>
      <c r="B27" s="106" t="s">
        <v>24</v>
      </c>
      <c r="C27" s="107"/>
      <c r="D27" s="108"/>
      <c r="E27" s="28" t="s">
        <v>12</v>
      </c>
      <c r="F27" s="28">
        <v>2012</v>
      </c>
      <c r="G27" s="28">
        <v>2013</v>
      </c>
      <c r="H27" s="28" t="s">
        <v>31</v>
      </c>
      <c r="I27" s="30">
        <v>2000</v>
      </c>
      <c r="J27" s="30">
        <v>2000</v>
      </c>
      <c r="K27" s="30">
        <v>2000</v>
      </c>
      <c r="L27" s="50">
        <f t="shared" si="8"/>
        <v>1</v>
      </c>
      <c r="M27" s="26">
        <v>0</v>
      </c>
    </row>
    <row r="28" spans="1:13" ht="178.5" customHeight="1">
      <c r="A28" s="25" t="s">
        <v>59</v>
      </c>
      <c r="B28" s="95" t="s">
        <v>23</v>
      </c>
      <c r="C28" s="96"/>
      <c r="D28" s="97"/>
      <c r="E28" s="28" t="s">
        <v>12</v>
      </c>
      <c r="F28" s="28">
        <v>2012</v>
      </c>
      <c r="G28" s="28">
        <v>2014</v>
      </c>
      <c r="H28" s="49" t="s">
        <v>29</v>
      </c>
      <c r="I28" s="30">
        <v>1034</v>
      </c>
      <c r="J28" s="30">
        <v>1034</v>
      </c>
      <c r="K28" s="51">
        <v>0</v>
      </c>
      <c r="L28" s="50">
        <f t="shared" si="8"/>
        <v>0</v>
      </c>
      <c r="M28" s="26">
        <v>0</v>
      </c>
    </row>
    <row r="29" spans="1:13" ht="25.5" customHeight="1">
      <c r="A29" s="25" t="s">
        <v>54</v>
      </c>
      <c r="B29" s="60" t="s">
        <v>7</v>
      </c>
      <c r="C29" s="60"/>
      <c r="D29" s="60"/>
      <c r="E29" s="37"/>
      <c r="F29" s="37"/>
      <c r="G29" s="37"/>
      <c r="H29" s="37"/>
      <c r="I29" s="26">
        <v>125274.97</v>
      </c>
      <c r="J29" s="26">
        <f t="shared" ref="J29:M29" si="12">SUM(J30:J34)</f>
        <v>100679.47</v>
      </c>
      <c r="K29" s="41">
        <f t="shared" si="12"/>
        <v>0</v>
      </c>
      <c r="L29" s="50">
        <f t="shared" si="8"/>
        <v>0</v>
      </c>
      <c r="M29" s="26">
        <f t="shared" si="12"/>
        <v>0</v>
      </c>
    </row>
    <row r="30" spans="1:13" s="8" customFormat="1" ht="93.75" customHeight="1">
      <c r="A30" s="25" t="s">
        <v>55</v>
      </c>
      <c r="B30" s="99" t="s">
        <v>13</v>
      </c>
      <c r="C30" s="100"/>
      <c r="D30" s="101"/>
      <c r="E30" s="28" t="s">
        <v>12</v>
      </c>
      <c r="F30" s="29">
        <v>2008</v>
      </c>
      <c r="G30" s="29">
        <v>2014</v>
      </c>
      <c r="H30" s="44" t="s">
        <v>27</v>
      </c>
      <c r="I30" s="30">
        <v>64274.97</v>
      </c>
      <c r="J30" s="30">
        <v>64274.97</v>
      </c>
      <c r="K30" s="30">
        <v>0</v>
      </c>
      <c r="L30" s="50">
        <f t="shared" si="8"/>
        <v>0</v>
      </c>
      <c r="M30" s="30">
        <v>0</v>
      </c>
    </row>
    <row r="31" spans="1:13" s="8" customFormat="1" ht="75.75" customHeight="1">
      <c r="A31" s="25" t="s">
        <v>56</v>
      </c>
      <c r="B31" s="102" t="s">
        <v>36</v>
      </c>
      <c r="C31" s="102"/>
      <c r="D31" s="102"/>
      <c r="E31" s="28" t="s">
        <v>12</v>
      </c>
      <c r="F31" s="29">
        <v>2013</v>
      </c>
      <c r="G31" s="29">
        <v>2014</v>
      </c>
      <c r="H31" s="44" t="s">
        <v>35</v>
      </c>
      <c r="I31" s="30">
        <v>35000</v>
      </c>
      <c r="J31" s="30">
        <v>35000</v>
      </c>
      <c r="K31" s="30">
        <v>0</v>
      </c>
      <c r="L31" s="50">
        <f t="shared" si="8"/>
        <v>0</v>
      </c>
      <c r="M31" s="30">
        <v>0</v>
      </c>
    </row>
    <row r="32" spans="1:13" s="15" customFormat="1" ht="12" hidden="1" customHeight="1">
      <c r="A32" s="37"/>
      <c r="B32" s="36"/>
      <c r="C32" s="42"/>
      <c r="D32" s="43"/>
      <c r="E32" s="31"/>
      <c r="F32" s="31"/>
      <c r="G32" s="31"/>
      <c r="H32" s="31"/>
      <c r="I32" s="30" t="e">
        <f t="shared" ref="I32" si="13">J32+K32+L32</f>
        <v>#DIV/0!</v>
      </c>
      <c r="J32" s="32"/>
      <c r="K32" s="32"/>
      <c r="L32" s="50" t="e">
        <f t="shared" si="8"/>
        <v>#DIV/0!</v>
      </c>
      <c r="M32" s="32"/>
    </row>
    <row r="33" spans="1:13" s="8" customFormat="1" ht="52.5" customHeight="1">
      <c r="A33" s="38" t="s">
        <v>57</v>
      </c>
      <c r="B33" s="103" t="s">
        <v>22</v>
      </c>
      <c r="C33" s="104"/>
      <c r="D33" s="105"/>
      <c r="E33" s="28" t="s">
        <v>17</v>
      </c>
      <c r="F33" s="28">
        <v>2012</v>
      </c>
      <c r="G33" s="28">
        <v>2020</v>
      </c>
      <c r="H33" s="45" t="s">
        <v>28</v>
      </c>
      <c r="I33" s="30">
        <v>26000</v>
      </c>
      <c r="J33" s="30">
        <v>1404.5</v>
      </c>
      <c r="K33" s="30">
        <v>0</v>
      </c>
      <c r="L33" s="50">
        <f t="shared" si="8"/>
        <v>0</v>
      </c>
      <c r="M33" s="30">
        <v>0</v>
      </c>
    </row>
    <row r="34" spans="1:13" s="8" customFormat="1" ht="50.25" customHeight="1">
      <c r="A34" s="25" t="s">
        <v>58</v>
      </c>
      <c r="B34" s="98" t="s">
        <v>19</v>
      </c>
      <c r="C34" s="98"/>
      <c r="D34" s="98"/>
      <c r="E34" s="28" t="s">
        <v>18</v>
      </c>
      <c r="F34" s="28">
        <v>2011</v>
      </c>
      <c r="G34" s="28">
        <v>2014</v>
      </c>
      <c r="H34" s="28" t="s">
        <v>30</v>
      </c>
      <c r="I34" s="30">
        <v>0</v>
      </c>
      <c r="J34" s="30">
        <v>0</v>
      </c>
      <c r="K34" s="30">
        <v>0</v>
      </c>
      <c r="L34" s="50">
        <v>0</v>
      </c>
      <c r="M34" s="30">
        <v>0</v>
      </c>
    </row>
    <row r="35" spans="1:13" hidden="1"/>
  </sheetData>
  <mergeCells count="35">
    <mergeCell ref="B34:D34"/>
    <mergeCell ref="B30:D30"/>
    <mergeCell ref="B31:D31"/>
    <mergeCell ref="B33:D33"/>
    <mergeCell ref="B25:D25"/>
    <mergeCell ref="B26:D26"/>
    <mergeCell ref="B27:D27"/>
    <mergeCell ref="B29:D29"/>
    <mergeCell ref="B28:D28"/>
    <mergeCell ref="B21:D21"/>
    <mergeCell ref="B22:D22"/>
    <mergeCell ref="B23:D23"/>
    <mergeCell ref="B24:D24"/>
    <mergeCell ref="B14:D14"/>
    <mergeCell ref="B16:D16"/>
    <mergeCell ref="B15:D15"/>
    <mergeCell ref="B17:D17"/>
    <mergeCell ref="B18:D18"/>
    <mergeCell ref="B19:D19"/>
    <mergeCell ref="B20:D20"/>
    <mergeCell ref="B11:D11"/>
    <mergeCell ref="B12:D12"/>
    <mergeCell ref="B13:D13"/>
    <mergeCell ref="K6:M6"/>
    <mergeCell ref="A8:M8"/>
    <mergeCell ref="A9:A10"/>
    <mergeCell ref="B9:D10"/>
    <mergeCell ref="E9:E10"/>
    <mergeCell ref="F9:G9"/>
    <mergeCell ref="I9:I10"/>
    <mergeCell ref="M9:M10"/>
    <mergeCell ref="H9:H10"/>
    <mergeCell ref="J9:J10"/>
    <mergeCell ref="K9:K10"/>
    <mergeCell ref="L9:L10"/>
  </mergeCells>
  <printOptions horizontalCentered="1"/>
  <pageMargins left="3.937007874015748E-2" right="3.937007874015748E-2" top="0.31496062992125984" bottom="0.31496062992125984" header="0.31496062992125984" footer="0.31496062992125984"/>
  <pageSetup paperSize="9" scale="4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zał._2_Przedsięwzięcia</vt:lpstr>
      <vt:lpstr>zał._2_Przedsięwzięcia!Obszar_wydruku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 Hanus</dc:creator>
  <cp:lastModifiedBy>fk</cp:lastModifiedBy>
  <cp:lastPrinted>2013-08-30T06:37:02Z</cp:lastPrinted>
  <dcterms:created xsi:type="dcterms:W3CDTF">2010-07-28T16:34:46Z</dcterms:created>
  <dcterms:modified xsi:type="dcterms:W3CDTF">2013-08-30T08:03:35Z</dcterms:modified>
</cp:coreProperties>
</file>