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220" windowHeight="8835" activeTab="0"/>
  </bookViews>
  <sheets>
    <sheet name="Ogółem" sheetId="1" r:id="rId1"/>
    <sheet name="Dochody" sheetId="2" r:id="rId2"/>
    <sheet name="Wydatki" sheetId="3" r:id="rId3"/>
    <sheet name="Dochody zlecone" sheetId="4" r:id="rId4"/>
    <sheet name="Wydatki zlecone" sheetId="5" r:id="rId5"/>
    <sheet name="Dochody celowe zd.własne" sheetId="6" r:id="rId6"/>
    <sheet name="Wydatki celowe zd.własne" sheetId="7" r:id="rId7"/>
    <sheet name="Dochody w drodze porozum." sheetId="8" r:id="rId8"/>
    <sheet name="Wydatki w drodze porozum." sheetId="9" r:id="rId9"/>
    <sheet name="Dochody budżetu państwa" sheetId="10" r:id="rId10"/>
    <sheet name="Dział &quot;00&quot;" sheetId="11" r:id="rId11"/>
    <sheet name="Inwestycje" sheetId="12" r:id="rId12"/>
    <sheet name="4a" sheetId="13" r:id="rId13"/>
    <sheet name="Pożycz. i kredyt.&quot;00&quot;" sheetId="14" r:id="rId14"/>
    <sheet name="Pożycz.i kredyty" sheetId="15" r:id="rId15"/>
    <sheet name="Pożycz.&quot;00&quot;" sheetId="16" r:id="rId16"/>
    <sheet name="Kredyt.&quot;00&quot;" sheetId="17" r:id="rId17"/>
    <sheet name="Plan Rozl.Gosp.Pozabudżet." sheetId="18" r:id="rId18"/>
    <sheet name="Przedszkola" sheetId="19" r:id="rId19"/>
    <sheet name="Przedszkole 1" sheetId="20" r:id="rId20"/>
    <sheet name="Przedszkole 2" sheetId="21" r:id="rId21"/>
    <sheet name="OSiT" sheetId="22" r:id="rId22"/>
    <sheet name="ZWiK" sheetId="23" r:id="rId23"/>
  </sheets>
  <definedNames>
    <definedName name="_xlnm.Print_Area" localSheetId="5">'Dochody celowe zd.własne'!$A:$IV</definedName>
    <definedName name="_xlnm.Print_Area" localSheetId="7">'Dochody w drodze porozum.'!$A:$IV</definedName>
    <definedName name="_xlnm.Print_Area" localSheetId="11">'Inwestycje'!$A$1:$O$31</definedName>
    <definedName name="_xlnm.Print_Area" localSheetId="21">'OSiT'!$A:$IV</definedName>
    <definedName name="_xlnm.Print_Area" localSheetId="17">'Plan Rozl.Gosp.Pozabudżet.'!$A$1:$O$20</definedName>
    <definedName name="_xlnm.Print_Area" localSheetId="19">'Przedszkole 1'!$A$1:$F$39</definedName>
    <definedName name="_xlnm.Print_Area" localSheetId="2">'Wydatki'!$A:$IV</definedName>
    <definedName name="_xlnm.Print_Area" localSheetId="22">'ZWiK'!$A:$IV</definedName>
  </definedNames>
  <calcPr fullCalcOnLoad="1"/>
</workbook>
</file>

<file path=xl/sharedStrings.xml><?xml version="1.0" encoding="utf-8"?>
<sst xmlns="http://schemas.openxmlformats.org/spreadsheetml/2006/main" count="1384" uniqueCount="515">
  <si>
    <t>Ogółem dochody na 2005 rok</t>
  </si>
  <si>
    <t>Dział</t>
  </si>
  <si>
    <t>Nazwa</t>
  </si>
  <si>
    <t>Plan</t>
  </si>
  <si>
    <t>TRANSPORT I ŁĄCZNOŚĆ</t>
  </si>
  <si>
    <t>GOSPODARKA MIESZKANIOWA</t>
  </si>
  <si>
    <t>DZIAŁALNOŚĆ USŁUGOWA</t>
  </si>
  <si>
    <t>ADMINISTRACJA PUBLICZNA</t>
  </si>
  <si>
    <t>URZĘDY NACZELNYCH ORGANÓW WŁADZY PAŃSTWOWEJ, KONTROLI I OCHRONY PRAWA ORAZ SĄDOWNICTWA</t>
  </si>
  <si>
    <t>BEZPIECZEŃSTWO PUBLICZNE I OCHRONA PRZECIWPOŻAROWA</t>
  </si>
  <si>
    <t>DOCHODY OD OSÓB PRAWNYCH, OD OSÓB FIZYCZNYCH I OD INNYCH JEDNOSTEK NIE POSIADAJĄCYCH OSOBOWOŚCI PRAWNEJ</t>
  </si>
  <si>
    <t>RÓŻNE ROZLICZENIA</t>
  </si>
  <si>
    <t>OŚWIATA I WYCHOWANIE</t>
  </si>
  <si>
    <t>POMOC SPOŁECZNA</t>
  </si>
  <si>
    <t xml:space="preserve">GOSPODARKA KOMUNALNA I OCHRONA ŚRODOWISKA </t>
  </si>
  <si>
    <t>-</t>
  </si>
  <si>
    <t>KULTURA I OCHRONA DZIEDZICTWA NARODOWEGO</t>
  </si>
  <si>
    <t>DOCHODY OGÓŁEM</t>
  </si>
  <si>
    <t>Ogółem wydatki na 2005 rok</t>
  </si>
  <si>
    <t>010</t>
  </si>
  <si>
    <t>ROLNICTWO I ŁOWIECTWO</t>
  </si>
  <si>
    <t>TURYSTYKA</t>
  </si>
  <si>
    <t>DOCHODY OD OSÓB PRAWNYCH</t>
  </si>
  <si>
    <t>OBSŁUGA DŁUGU PUBLICZNEGO</t>
  </si>
  <si>
    <t>RÓŻNE ROZLIZCENIA</t>
  </si>
  <si>
    <t>OCHRONA ZDROWIA</t>
  </si>
  <si>
    <t>EDUKACYJNA OPIEKA WYCHOWAWCZA</t>
  </si>
  <si>
    <t>GOSPODARKA KOMUNALNA I OCHRONA ŚRODOWISKA</t>
  </si>
  <si>
    <t>KULTURA FIZYCZNA I SPORT</t>
  </si>
  <si>
    <t>WYDATKI OGÓŁEM</t>
  </si>
  <si>
    <t>Dochody budżetowe na 2005 rok</t>
  </si>
  <si>
    <t>Rozdział</t>
  </si>
  <si>
    <t>§</t>
  </si>
  <si>
    <t>Plan 2005</t>
  </si>
  <si>
    <t>600</t>
  </si>
  <si>
    <t>60016</t>
  </si>
  <si>
    <t>Drogi publiczne gminne</t>
  </si>
  <si>
    <t>6298</t>
  </si>
  <si>
    <t xml:space="preserve">Środki na dofinansowanie własnych inwestycji gmin (związków gmin), powiatów (związków powiatów), samorządów województw, pozyskane z innych źródeł </t>
  </si>
  <si>
    <t>Gospodarka gruntami i nieruchomościami</t>
  </si>
  <si>
    <t>0470</t>
  </si>
  <si>
    <t>Wpływy z opłat za zarząd, użytkowanie i użytkowanie wieczyste nieruchomości</t>
  </si>
  <si>
    <t>0750</t>
  </si>
  <si>
    <t>Dochody z najmu i dzierżawy składników majątkowych Skarbu Państwa, jednostek samorządu terytorialnego lub innych jednostek zaliczanych do sektora finansów publicznych oraz umów o podobnym charakterze</t>
  </si>
  <si>
    <t>0770</t>
  </si>
  <si>
    <t xml:space="preserve">Wpłaty z tytułu odpłatnego nabycia prawa własności oraz prawa użytkowania wieczystego nieruchomości </t>
  </si>
  <si>
    <t>0920</t>
  </si>
  <si>
    <t>Pozostałe odsetki</t>
  </si>
  <si>
    <t>Cmentarze</t>
  </si>
  <si>
    <t>2020</t>
  </si>
  <si>
    <t>Dotacje celowe otrzymane z budżetu państwa na zadania bieżace realizowane przez gminę na podstawie porozumień z organami administracji rządowej</t>
  </si>
  <si>
    <t>Urzędy wojewódzkie</t>
  </si>
  <si>
    <t>2010</t>
  </si>
  <si>
    <t>Dotacje celowe otrzymane z budżtu państwa na realizację zadań bieżących z zakresu administracji rządowej oraz innych zadań zleconych gminie (związkom gmin) ustawami</t>
  </si>
  <si>
    <t>2360</t>
  </si>
  <si>
    <t xml:space="preserve">Dochody jednostek samorządu terytorialnego związane z realizacją zadań z zakresu administracji rządowej oraz innych zadań zleconych ustawami </t>
  </si>
  <si>
    <t>Urzędy gmin (miast i miast na prawach powiatu)</t>
  </si>
  <si>
    <t>0970</t>
  </si>
  <si>
    <t>Wpływy z różnych dochodów</t>
  </si>
  <si>
    <t xml:space="preserve"> </t>
  </si>
  <si>
    <t>Urzędy naczelnych organów władzy państwowej, kontroli i ochrony prawa</t>
  </si>
  <si>
    <t>754</t>
  </si>
  <si>
    <t>75416</t>
  </si>
  <si>
    <t>Straż Miejska</t>
  </si>
  <si>
    <t>0570</t>
  </si>
  <si>
    <t>Grzywny, mandaty i inne kary pieniężne od ludności</t>
  </si>
  <si>
    <t>DOCHODY OD OSÓB PRAWNYCH, OD OSÓB FIZYCZNYCH I OD INNYCH JEDNOSTEK NIE POSIADAJĄCYCH OSOBOWOŚCI PRAWNEJ ORAZ WYDATKI ZWIĄZANE Z ICH POBOREM</t>
  </si>
  <si>
    <t>Wpływy z podatku dochodowego od osób fizycznych</t>
  </si>
  <si>
    <t>0350</t>
  </si>
  <si>
    <t>Podatek od działalności gospodarczej osób fizycznych, opłacany w formie karty podatkowej</t>
  </si>
  <si>
    <t xml:space="preserve">Wpływy z podatku rolnego, podatku leśnego, podatku od czynności cywilnoprawnych, podatku od spadków i darowizn oraz podatków i opłat lokalnych od osób prawnych i innych jednostek organizacyjnych </t>
  </si>
  <si>
    <t>0310</t>
  </si>
  <si>
    <t>Podatek od nieruchomości</t>
  </si>
  <si>
    <t>0340</t>
  </si>
  <si>
    <t>Podatek od środków transportowych</t>
  </si>
  <si>
    <t>0500</t>
  </si>
  <si>
    <t>Podatek od czynności cywilnoprawnych</t>
  </si>
  <si>
    <t>0910</t>
  </si>
  <si>
    <t xml:space="preserve">Odsetki od nieterminowych wpłat z tytułu podatków i opłat </t>
  </si>
  <si>
    <t>2440</t>
  </si>
  <si>
    <t>Dotacje otrzymane z funduszy celowych na realizację zadań bieżących jednostek sektora finansów publicznych</t>
  </si>
  <si>
    <t xml:space="preserve">Wpływy z podatku rolnego, podatku leśnego, podatku od spadków i darowizn, podatku od czynności cywilnoprawnych oraz podatków i opłat lokalnych od osób fizycznych </t>
  </si>
  <si>
    <t>0320</t>
  </si>
  <si>
    <t>Podatek rolny</t>
  </si>
  <si>
    <t>0360</t>
  </si>
  <si>
    <t>Podatek od spadków i darowizn</t>
  </si>
  <si>
    <t>0370</t>
  </si>
  <si>
    <t>Podatek od posiadania psów</t>
  </si>
  <si>
    <t>0430</t>
  </si>
  <si>
    <t xml:space="preserve">Wpływy z opłaty targowej </t>
  </si>
  <si>
    <t>0450</t>
  </si>
  <si>
    <t>Wpływy z opłaty administracyjnej za czynności urzędowe</t>
  </si>
  <si>
    <t>Wpływy z innych opłat stanowiących dochody jednostek samorządu terytorialnego na podstawie ustaw</t>
  </si>
  <si>
    <t>0410</t>
  </si>
  <si>
    <t>Wpływy z opłaty skarbowej</t>
  </si>
  <si>
    <t>0480</t>
  </si>
  <si>
    <t>Wpływy z opłat za zezwolenia na sprzedaż alkoholu</t>
  </si>
  <si>
    <t>0490</t>
  </si>
  <si>
    <t>Wpływy z innych lokalnych opłat pobieranych przez jednostki samorządu terytorialnego na podstawie odrębnych ustaw</t>
  </si>
  <si>
    <t>Wpływy z różnych rozliczeń</t>
  </si>
  <si>
    <t>0690</t>
  </si>
  <si>
    <t>Wpływy z różnych opłat</t>
  </si>
  <si>
    <t>Udziały gmin w podatkach stanowiących dochód budżetu państwa</t>
  </si>
  <si>
    <t>0010</t>
  </si>
  <si>
    <t>Podatek dochodowy od osób fizycznych</t>
  </si>
  <si>
    <t>0020</t>
  </si>
  <si>
    <t>Podatek dochodowy od osób prawnych</t>
  </si>
  <si>
    <t>Część oświatowa subwencji ogółnej dla jednostek samorządu terytorialnego</t>
  </si>
  <si>
    <t>2920</t>
  </si>
  <si>
    <t>Subwencje ogólne z budżetu państwa</t>
  </si>
  <si>
    <t>Część wyrównawcza subwencji ogółnej dla gmin</t>
  </si>
  <si>
    <t>Część równoważąca subwencji ogólnej dla gmin</t>
  </si>
  <si>
    <t>Zespoły obsługi ekonomiczno - administracyjnej szkół</t>
  </si>
  <si>
    <t>0830</t>
  </si>
  <si>
    <t>Wpływy z usług</t>
  </si>
  <si>
    <t>Świadczenia rodzinne oraz składki na ubezpieczenia emerytalne i rentowe z ubezpieczenia społecznego</t>
  </si>
  <si>
    <t>Składki na ubezpieczenie zdrowotne opłacane za osoby pobierające niektóre świadczenia z pomocy społecznej oraz niektóre świadczenia rodzinne</t>
  </si>
  <si>
    <t>Zasiłki i pomoc w naturze oraz składki na ubezpieczenia społeczne</t>
  </si>
  <si>
    <t>2030</t>
  </si>
  <si>
    <t>Dotacje celowe otrzymane z budżetu państwa na realizację własnych zadań bieżących gmin (związków gmin)</t>
  </si>
  <si>
    <t>Ośrodki pomocy społecznej</t>
  </si>
  <si>
    <t>Pozostała działalność</t>
  </si>
  <si>
    <t>0960</t>
  </si>
  <si>
    <t>Otrzymane spadki, zapisy i darowizny w postaci pieniężnej</t>
  </si>
  <si>
    <t>Biblioteki</t>
  </si>
  <si>
    <t>2320</t>
  </si>
  <si>
    <t>Dotacje celowe otrzymane z powiatu na zadania bieżące realizowane na podstawie porozumień (umów) między jednostkami samorządu terytorialnego</t>
  </si>
  <si>
    <t>Razem</t>
  </si>
  <si>
    <t>Wydatki budżetowe na 2005 rok</t>
  </si>
  <si>
    <t>01008</t>
  </si>
  <si>
    <t>Melioracje wodne</t>
  </si>
  <si>
    <t>4300</t>
  </si>
  <si>
    <t>Zakup usług pozostałych</t>
  </si>
  <si>
    <t>01030</t>
  </si>
  <si>
    <t>Izby rolnicze</t>
  </si>
  <si>
    <t>2850</t>
  </si>
  <si>
    <t>Wpłaty gmin na rzecz izb rolniczych w wysokości 2% uzyskanych wpływów z podatku rolnego</t>
  </si>
  <si>
    <t>4270</t>
  </si>
  <si>
    <t>Zakup usług remontowych</t>
  </si>
  <si>
    <t xml:space="preserve">Modernizacja ulicy Dworcowej </t>
  </si>
  <si>
    <t>6059</t>
  </si>
  <si>
    <t>Wydatki inwestycyjne jednostek budżetowych</t>
  </si>
  <si>
    <t>6058</t>
  </si>
  <si>
    <t>630</t>
  </si>
  <si>
    <t>63095</t>
  </si>
  <si>
    <t>4210</t>
  </si>
  <si>
    <t>Zakup materiałów i wyposażenia</t>
  </si>
  <si>
    <t>700</t>
  </si>
  <si>
    <t>70004</t>
  </si>
  <si>
    <t>Różne jednostki obsługi gospodarki mieszkaniowej</t>
  </si>
  <si>
    <t>70005</t>
  </si>
  <si>
    <t>4260</t>
  </si>
  <si>
    <t>Zakup energii</t>
  </si>
  <si>
    <t>4430</t>
  </si>
  <si>
    <t>Różne opłaty i składki</t>
  </si>
  <si>
    <t>6060</t>
  </si>
  <si>
    <t>Wydatki na zakupy inwestycyjne jednostek budżetowych</t>
  </si>
  <si>
    <t>70095</t>
  </si>
  <si>
    <t>710</t>
  </si>
  <si>
    <t>Plany zagospodarowania przestrzennego</t>
  </si>
  <si>
    <t>71013</t>
  </si>
  <si>
    <t>Prace geodezyjne i kartograficzne (nieinwestycyjne)</t>
  </si>
  <si>
    <t>750</t>
  </si>
  <si>
    <t>75011</t>
  </si>
  <si>
    <t>4010</t>
  </si>
  <si>
    <t>Wynagrodzenia osobowe pracowników</t>
  </si>
  <si>
    <t>4040</t>
  </si>
  <si>
    <t>Dodatkowe wynagrodzenie roczne</t>
  </si>
  <si>
    <t>4110</t>
  </si>
  <si>
    <t>Składki na ubezpieczenia społeczne</t>
  </si>
  <si>
    <t>4120</t>
  </si>
  <si>
    <t>Składki na Fundusz Pracy</t>
  </si>
  <si>
    <t>75022</t>
  </si>
  <si>
    <t>Rady gmin (miast i miast na prawach powiatu)</t>
  </si>
  <si>
    <t>3030</t>
  </si>
  <si>
    <t>Różne wydatki na rzecz osób fizycznych</t>
  </si>
  <si>
    <t>4410</t>
  </si>
  <si>
    <t>Podróże służbowe krajowe</t>
  </si>
  <si>
    <t>75023</t>
  </si>
  <si>
    <t>3020</t>
  </si>
  <si>
    <t>Wydatki osobowe niezaliczone do wynagrodzeń</t>
  </si>
  <si>
    <t>4140</t>
  </si>
  <si>
    <t xml:space="preserve">Wpłaty na Państwowy Fundusz Rehabilitacji Osób Niepełnosprawnych </t>
  </si>
  <si>
    <t>4170</t>
  </si>
  <si>
    <t xml:space="preserve">Wynagrodzenia bezosobowe </t>
  </si>
  <si>
    <t>4280</t>
  </si>
  <si>
    <t>Zakup usług zdrowotnych</t>
  </si>
  <si>
    <t>4350</t>
  </si>
  <si>
    <t xml:space="preserve">Opłaty za usługi internetowe </t>
  </si>
  <si>
    <t>4440</t>
  </si>
  <si>
    <t>Odpisy na zakładowy fundusz świadczeń socjalnych</t>
  </si>
  <si>
    <t>75095</t>
  </si>
  <si>
    <t>751</t>
  </si>
  <si>
    <t xml:space="preserve">URZĘDY NACZELNYCH ORGANÓW WŁADZY PAŃSTWOWEJ, KONTROLI I OCHRONY PRAWA ORAZ SĄDOWNICTWA </t>
  </si>
  <si>
    <t>75101</t>
  </si>
  <si>
    <t>Pobór podatków, opłat i nieopodatkowanych należności budżetowych</t>
  </si>
  <si>
    <t>757</t>
  </si>
  <si>
    <t>75702</t>
  </si>
  <si>
    <t>Obsługa papierów wartościowych, kredytów i pożyczek jednostek samorządu terytorialnego</t>
  </si>
  <si>
    <t>8010</t>
  </si>
  <si>
    <t xml:space="preserve">Rozliczenia z bankami związane z obsługą długu publicznego </t>
  </si>
  <si>
    <t>8070</t>
  </si>
  <si>
    <t>Odsetki i dyskonto od krajowych skarbowych papierów wartościowych oraz od krajowych pożyczek i kredytów</t>
  </si>
  <si>
    <t>Rezerwy ogólne i celowe</t>
  </si>
  <si>
    <t>4810</t>
  </si>
  <si>
    <t>Rezerwy</t>
  </si>
  <si>
    <t>801</t>
  </si>
  <si>
    <t>80101</t>
  </si>
  <si>
    <t>Szkoły podstawowe</t>
  </si>
  <si>
    <t>4240</t>
  </si>
  <si>
    <t>Zakup pomocy naukowych, dydaktycznych i książek</t>
  </si>
  <si>
    <t xml:space="preserve">Podróże służbowe krajowe </t>
  </si>
  <si>
    <t>Przedszkola</t>
  </si>
  <si>
    <t>2510</t>
  </si>
  <si>
    <t>Dotacja podmiotowa z budżetu dla zakładu budżetowego</t>
  </si>
  <si>
    <t>Przedszkole Nr 1</t>
  </si>
  <si>
    <t>Przedszkole Nr 2</t>
  </si>
  <si>
    <t>80110</t>
  </si>
  <si>
    <t>Gimnazja</t>
  </si>
  <si>
    <t>80114</t>
  </si>
  <si>
    <t>80132</t>
  </si>
  <si>
    <t>Szkoły artystyczne</t>
  </si>
  <si>
    <t>Dotacje celowe przekazane dla powiatu na zadania bieżące realizowane na podstawie porozumień (umów) między jednostkami samorzadu terytorialnego</t>
  </si>
  <si>
    <t>Dokształcanie i doskonalenie nauczycieli</t>
  </si>
  <si>
    <t>851</t>
  </si>
  <si>
    <t>85154</t>
  </si>
  <si>
    <t>Przeciwdziałanie alkoholizmowi</t>
  </si>
  <si>
    <t>2820</t>
  </si>
  <si>
    <t xml:space="preserve">Dotacja celowa z budżetu na finansowanie lub dofinansowanie zadań zleconych do realizacji stowarzyszeniom </t>
  </si>
  <si>
    <t>3110</t>
  </si>
  <si>
    <t xml:space="preserve">Świadczenia społeczne </t>
  </si>
  <si>
    <t xml:space="preserve">Dodatkowe wynagrodzenie roczne </t>
  </si>
  <si>
    <t>4130</t>
  </si>
  <si>
    <t>Skladki na ubezpieczenia zdrowotne</t>
  </si>
  <si>
    <t>Świadczenia społeczne</t>
  </si>
  <si>
    <t>Dodatki mieszkaniowe</t>
  </si>
  <si>
    <t>854</t>
  </si>
  <si>
    <t>85401</t>
  </si>
  <si>
    <t>Świetlice szkolne</t>
  </si>
  <si>
    <t>85495</t>
  </si>
  <si>
    <t>900</t>
  </si>
  <si>
    <t>Gospodarka ściekowa i ochrona wód</t>
  </si>
  <si>
    <t>90002</t>
  </si>
  <si>
    <t>Gospodarka odpadami</t>
  </si>
  <si>
    <t>90003</t>
  </si>
  <si>
    <t>Oczyszczanie miast i wsi</t>
  </si>
  <si>
    <t>90004</t>
  </si>
  <si>
    <t>Utrzymanie zieleni w miastach i gminach</t>
  </si>
  <si>
    <t>90015</t>
  </si>
  <si>
    <t>Oświetlenie ulic, placów i dróg</t>
  </si>
  <si>
    <t>90095</t>
  </si>
  <si>
    <t>Prowadzenie i utrzymanie szaletów miejskich wraz z targowiskiem miejskim</t>
  </si>
  <si>
    <t xml:space="preserve"> Wystrój świąteczny</t>
  </si>
  <si>
    <t>6050</t>
  </si>
  <si>
    <t>Sieć wodociągowa rozdzielcza w Chełmży w ulicach: Turystycznej, Spacerowej, Kościuszki, Rekreacyjnej, Pensjonatowej, zasilanie plaży, Letniskowej, Widokowej, Wczasowej</t>
  </si>
  <si>
    <t>Kanalizacja 3-go Maja</t>
  </si>
  <si>
    <t>Targowisko Miejskie</t>
  </si>
  <si>
    <t>921</t>
  </si>
  <si>
    <t>92116</t>
  </si>
  <si>
    <t>2480</t>
  </si>
  <si>
    <t>Dotacja podmiotowa z budżetu dla samorządowej instytucji kultury</t>
  </si>
  <si>
    <t>92120</t>
  </si>
  <si>
    <t>Ochrona i konserwacja zabytków</t>
  </si>
  <si>
    <t>92195</t>
  </si>
  <si>
    <t>926</t>
  </si>
  <si>
    <t>92695</t>
  </si>
  <si>
    <t>Dochody zlecone na 2005 rok</t>
  </si>
  <si>
    <t>Budżet na 2005 rok</t>
  </si>
  <si>
    <t>Wydatki zlecone na 2005 rok</t>
  </si>
  <si>
    <t>852</t>
  </si>
  <si>
    <t xml:space="preserve">Składki na ubezpieczenie zdrowotne </t>
  </si>
  <si>
    <t>85214</t>
  </si>
  <si>
    <t>85219</t>
  </si>
  <si>
    <t>Dochody celowe na zadania własne na 2005 rok</t>
  </si>
  <si>
    <t>Wydatki celowe na zadania własne na 2005 rok</t>
  </si>
  <si>
    <t>Dochody związane z realizacją zadań w drodze porozumień między jednostkami samorządu terytorialnego na 2005 rok</t>
  </si>
  <si>
    <t xml:space="preserve">Dotacje celowe otrzymane z budżetu państwa na zadania bieżące realizowane przez gminę na podstawie  porozumienia z organami administracji rządowej </t>
  </si>
  <si>
    <t>Wydatki związane z realizacją zadań w drodze porozumień między jednostkami samorządu terytorialnego na 2005 rok</t>
  </si>
  <si>
    <t>Plan finansowy dochodów budżetu państwa na rok 2005</t>
  </si>
  <si>
    <t>Plan na 2005 rok</t>
  </si>
  <si>
    <t>2350</t>
  </si>
  <si>
    <t>Dochody budżetu państwa związane z realizacją zadań zleconych jednostkom samorządu terytorialnego</t>
  </si>
  <si>
    <t>OPIEKA SPOŁECZNA</t>
  </si>
  <si>
    <t>Usługi opiekuńcze i specjalistyczne usługi opiekuńcze</t>
  </si>
  <si>
    <t>Załącznik przychodów i rozchodów</t>
  </si>
  <si>
    <t xml:space="preserve">Planowany deficyt - </t>
  </si>
  <si>
    <t>klasyfikacja</t>
  </si>
  <si>
    <t>przychody</t>
  </si>
  <si>
    <t>rozchody</t>
  </si>
  <si>
    <t>952</t>
  </si>
  <si>
    <t>Przychody z zaciągniętych pożyczek i kredytów na rynku krajowym</t>
  </si>
  <si>
    <t>992</t>
  </si>
  <si>
    <t>Spłata otrzymanych krajowych pożyczek i kredytów</t>
  </si>
  <si>
    <t>Nadwyżka środków z tytułu rozliczenia kredytów i pożyczek z lat ubiegłych</t>
  </si>
  <si>
    <t>PLAN FINANSOWY INWESTYCJI NA 2005 ROK GMINY MIASTA CHEŁMŻY</t>
  </si>
  <si>
    <t>Lp.</t>
  </si>
  <si>
    <t>Zadania inwestycyjne</t>
  </si>
  <si>
    <t>Wartość kosztorysu</t>
  </si>
  <si>
    <t>Termin realizacji</t>
  </si>
  <si>
    <t>Plan na 2005r.</t>
  </si>
  <si>
    <t>z tego:</t>
  </si>
  <si>
    <t>Środki potrzebne do zakończenia</t>
  </si>
  <si>
    <t>Gmina</t>
  </si>
  <si>
    <t>PFOŚiGW</t>
  </si>
  <si>
    <t>WFOŚiGW</t>
  </si>
  <si>
    <t>Środki z funduszy strukturalnych</t>
  </si>
  <si>
    <t>KFM</t>
  </si>
  <si>
    <t>Gminny Fundusz</t>
  </si>
  <si>
    <t>I</t>
  </si>
  <si>
    <t xml:space="preserve"> Inwestycje noworozpoczęte </t>
  </si>
  <si>
    <t>Razem poz. I</t>
  </si>
  <si>
    <t>x</t>
  </si>
  <si>
    <t>II</t>
  </si>
  <si>
    <t xml:space="preserve">Inwestycje kontynuowane </t>
  </si>
  <si>
    <t>Modernizacja ul. Dworcowej</t>
  </si>
  <si>
    <t>2004/2005</t>
  </si>
  <si>
    <t>Budownictwo mieszkaniowe - Kościuszki 4a</t>
  </si>
  <si>
    <t>Oświetlenie ul.Groszkowskiego, Wryczy</t>
  </si>
  <si>
    <t>Kanalicacja 3-go Maja</t>
  </si>
  <si>
    <t>2004/2007</t>
  </si>
  <si>
    <t>Razem poz. II</t>
  </si>
  <si>
    <t>III</t>
  </si>
  <si>
    <t xml:space="preserve"> Zakupy</t>
  </si>
  <si>
    <t>Wykup gruntów</t>
  </si>
  <si>
    <t>Komputeryzacja Urzędu</t>
  </si>
  <si>
    <t>Basen</t>
  </si>
  <si>
    <t>2002/2005</t>
  </si>
  <si>
    <t xml:space="preserve">Wymiana ogrzewania z olejowego na gazowe </t>
  </si>
  <si>
    <t xml:space="preserve">Zakup sprzętu pływającego </t>
  </si>
  <si>
    <t>Razem poz. III</t>
  </si>
  <si>
    <t>Ogółem poz. I + II + III</t>
  </si>
  <si>
    <t>Budżet:</t>
  </si>
  <si>
    <t>Gminny Fundusz:</t>
  </si>
  <si>
    <t>Wydatki na programy i projekty realizowane z Funduszy Strukturalnych i Funduszy spójności Unii Europejskiej</t>
  </si>
  <si>
    <t xml:space="preserve">ogółem </t>
  </si>
  <si>
    <t>SPŁATA POŻYCZEK I KREDYTÓW</t>
  </si>
  <si>
    <t>Nazwa pożyczkodawcy</t>
  </si>
  <si>
    <t xml:space="preserve">Nr pożyczki/krdytu </t>
  </si>
  <si>
    <t>Zadłużenie</t>
  </si>
  <si>
    <t>Przeznaczenie pożyczki/kredytu</t>
  </si>
  <si>
    <t>NFOŚiGW Warszawa</t>
  </si>
  <si>
    <t>466/2001/Wn2/OW-km/P</t>
  </si>
  <si>
    <t>Kanalizacja sanit.na ODJ 3 Maja - II etap</t>
  </si>
  <si>
    <t>WFOŚiGW Toruń</t>
  </si>
  <si>
    <t>PT02021/OZ-ogk</t>
  </si>
  <si>
    <t>Zakup pojemników do selektywnej zbiórki odpadów</t>
  </si>
  <si>
    <t>PT02020/OZ-bsk</t>
  </si>
  <si>
    <t>Budowa wysypiska śmieci - Kamionki</t>
  </si>
  <si>
    <t>PT03017/OZ-znk</t>
  </si>
  <si>
    <t>Zakup hydraulicznej prasy komunalnej do belowania odpadów</t>
  </si>
  <si>
    <t>PT03015/OZ-sk</t>
  </si>
  <si>
    <t>Pożyczki</t>
  </si>
  <si>
    <t>Ogółem</t>
  </si>
  <si>
    <t xml:space="preserve">Bank Millennium - Toruń </t>
  </si>
  <si>
    <t>75/CWKT/01</t>
  </si>
  <si>
    <t>Bieżąca działalność</t>
  </si>
  <si>
    <t>Bank Rozwoju Budownictwa Mieszkaniowego - Toruń</t>
  </si>
  <si>
    <t>12002566/26/2002</t>
  </si>
  <si>
    <t xml:space="preserve">Sieć wodociągowa </t>
  </si>
  <si>
    <t>BOŚ - Toruń</t>
  </si>
  <si>
    <t>142/03/K/O/T</t>
  </si>
  <si>
    <t>Działalność bieżąca</t>
  </si>
  <si>
    <t>Kredyty</t>
  </si>
  <si>
    <t>Ogółem pożyczki i kredyty</t>
  </si>
  <si>
    <t>Harmonogram spłaty zaciągniętych kredytów i pożyczek (na dzień 31.XII.2004r.)</t>
  </si>
  <si>
    <t>Nazwa pożyczki, kredytu</t>
  </si>
  <si>
    <t xml:space="preserve">Kredyt                 Pożyczka </t>
  </si>
  <si>
    <t>Nazwa banku</t>
  </si>
  <si>
    <t>Pierwotna kwota kredytu</t>
  </si>
  <si>
    <t>Kanalizacja sanitarna na ODJ 3-go Maja - II etap</t>
  </si>
  <si>
    <t>K</t>
  </si>
  <si>
    <t>Kanalizacja sanitarno - deszczowa na ODJ 3-go Maja - II etap</t>
  </si>
  <si>
    <t>P</t>
  </si>
  <si>
    <t>NFOŚiGW - Warszawa</t>
  </si>
  <si>
    <t>Sala gimnastyczna</t>
  </si>
  <si>
    <t>PKO - Chełmża</t>
  </si>
  <si>
    <t>Zadania wynikające z realizacji zadań Gminy z zakresu oświaty</t>
  </si>
  <si>
    <t>Sieć wodociągowa w ul. Puławskiego, Żeromskiego, Konopnickiej, Moniuszki</t>
  </si>
  <si>
    <t>BGK - Toruń</t>
  </si>
  <si>
    <t xml:space="preserve">Rozbudowa międzygminnego wysypiska smieci w Kamionkach Dużych - gmina Łysomice </t>
  </si>
  <si>
    <t>WFOŚiGW - Toruń</t>
  </si>
  <si>
    <t>Zakup hydraulicznej prasy do belowania odpadów komunalnych</t>
  </si>
  <si>
    <t>Razem:</t>
  </si>
  <si>
    <t>Kredyt zaciągnięty w 2004 roku:</t>
  </si>
  <si>
    <t>Sieć wodociagowa rozdzielcza wraz z hydrantami przeciwpożarowymi podziemnymi w ul.: Turystyczna, Spacerowa, Pensjonatowa ...</t>
  </si>
  <si>
    <t>Ogółem, w tym:</t>
  </si>
  <si>
    <t>STAN ZADŁUŻENIA Z TYTUŁU POŻYCZEK NA DZIEŃ 31.XII.04</t>
  </si>
  <si>
    <t>Nr pożyczki</t>
  </si>
  <si>
    <t>Wysokość pożyczki</t>
  </si>
  <si>
    <t>Stan zadłużenia na 31.XII.04</t>
  </si>
  <si>
    <t>Przeznaczenie pożyczki</t>
  </si>
  <si>
    <t>Nazwa kredytodawcy</t>
  </si>
  <si>
    <t xml:space="preserve">Nr kredytu </t>
  </si>
  <si>
    <t>Wysokość kredytu</t>
  </si>
  <si>
    <t>Przeznaczenie kredytu</t>
  </si>
  <si>
    <t>Bank Millennium - Toruń</t>
  </si>
  <si>
    <t>Plan Rozliczeń Gospodarki Pozabudżetowej z Budżetem Miasta</t>
  </si>
  <si>
    <t>Stan środków obrotowych na początek roku</t>
  </si>
  <si>
    <t>Przychody</t>
  </si>
  <si>
    <t>w tym:</t>
  </si>
  <si>
    <t>Wydatki</t>
  </si>
  <si>
    <t>Stan środków obrotowych na koniec roku</t>
  </si>
  <si>
    <t>dotacje z budżetu</t>
  </si>
  <si>
    <t>wynagrodzenia osobowe</t>
  </si>
  <si>
    <t>pochodne od wynagrodzeń</t>
  </si>
  <si>
    <t>wydatki majątkowe</t>
  </si>
  <si>
    <t>wpłata do budżetu</t>
  </si>
  <si>
    <t>§4010</t>
  </si>
  <si>
    <t>§4040</t>
  </si>
  <si>
    <t>§4110</t>
  </si>
  <si>
    <t>§4120</t>
  </si>
  <si>
    <t>Środki specjalne</t>
  </si>
  <si>
    <t>Świetlice dla dzieci i młodzieży</t>
  </si>
  <si>
    <t>Zajęcie pasa drogowego</t>
  </si>
  <si>
    <t>Zakłady budżetowe</t>
  </si>
  <si>
    <t>Edukacyjna opieka wychowawcza</t>
  </si>
  <si>
    <t xml:space="preserve">Przedszkola </t>
  </si>
  <si>
    <t>Nr 1</t>
  </si>
  <si>
    <t>Nr 2</t>
  </si>
  <si>
    <t>ZWiK</t>
  </si>
  <si>
    <t>Ośrodek Sportu i Turystyki</t>
  </si>
  <si>
    <t>Instytucje kultury</t>
  </si>
  <si>
    <t>Biblioteka</t>
  </si>
  <si>
    <t>Przedszkola i oddziały klas "0" w przedszkolach - 2005 rok</t>
  </si>
  <si>
    <t>Dochody</t>
  </si>
  <si>
    <t>083</t>
  </si>
  <si>
    <t>Odpłatność rodziców i personelu</t>
  </si>
  <si>
    <t>Koszty utrzymania</t>
  </si>
  <si>
    <t>Dotacje z budżetu</t>
  </si>
  <si>
    <t>Ogółem dochody</t>
  </si>
  <si>
    <t>Nagrody i wydatki nie zaliczane do wynagrodzeń</t>
  </si>
  <si>
    <t>Stypendia różne</t>
  </si>
  <si>
    <t>Wydatki ogółem</t>
  </si>
  <si>
    <t>Przedszkole Nr 1 i klasa "0" w przedszkolu - 2005 rok</t>
  </si>
  <si>
    <t>Przedszkole Nr 2 i klasa "0" w przedszkolu - 2005 rok</t>
  </si>
  <si>
    <t xml:space="preserve">Różne opłaty i składki </t>
  </si>
  <si>
    <t>Plan budżetowy Ośrodka Sportu i Turystyki na 2005 rok</t>
  </si>
  <si>
    <t>Treść</t>
  </si>
  <si>
    <t xml:space="preserve">Wpływy z usług </t>
  </si>
  <si>
    <t xml:space="preserve">Wpływy z innych dochodów </t>
  </si>
  <si>
    <t>Stan środków obrotowych</t>
  </si>
  <si>
    <t>Nagrody i wydatki osobowe nie zaliczane do wynagrodzeń</t>
  </si>
  <si>
    <t>Dodatkowe wynagrodzenia roczne</t>
  </si>
  <si>
    <t>Podatek VAT</t>
  </si>
  <si>
    <t>Odsetki od nieterminowych wpłat z tytułu podatków i opłat</t>
  </si>
  <si>
    <t>Koszty sądowe</t>
  </si>
  <si>
    <t>Plan budżetowy Zakładu Wodociagów i Kanalizacji na 2005 rok</t>
  </si>
  <si>
    <t>2650</t>
  </si>
  <si>
    <t xml:space="preserve">Dotacja podmiotowa </t>
  </si>
  <si>
    <t>Wpłaty na PFRON</t>
  </si>
  <si>
    <t xml:space="preserve">Opłaty na rzecz budżetów jednostek samorządu terytorialnego </t>
  </si>
  <si>
    <t>6070</t>
  </si>
  <si>
    <t xml:space="preserve">Wydatki inwestycyjne zakładów budżetowych </t>
  </si>
  <si>
    <t xml:space="preserve">Wydatki na zakupy inwestycyjne zakładów budżetowych </t>
  </si>
  <si>
    <t xml:space="preserve">Inne zwiększenia </t>
  </si>
  <si>
    <t>0730</t>
  </si>
  <si>
    <t xml:space="preserve">Wpłaty z zysku jednoosobowych społek Skarbu Państywa lub spółek jednostek samorządu terytorialnego </t>
  </si>
  <si>
    <t>Wpływy i wydatki związane z gromadzeniem środków z opłat produktowych</t>
  </si>
  <si>
    <t>0400</t>
  </si>
  <si>
    <t xml:space="preserve">Wpływy z opłaty produktowej </t>
  </si>
  <si>
    <t>4520</t>
  </si>
  <si>
    <t>Zakup środków żywności</t>
  </si>
  <si>
    <t>6299</t>
  </si>
  <si>
    <t xml:space="preserve">Pozostała działalność </t>
  </si>
  <si>
    <t>Sieć wodociągowa w ul.Żeromskiego, Reymonta</t>
  </si>
  <si>
    <t>Sieć wodociagowa w ul.Traugutta</t>
  </si>
  <si>
    <t xml:space="preserve">KULTURA FIZYCZNA I SPORT </t>
  </si>
  <si>
    <t xml:space="preserve">Dotacja przedmiotowa z budżetu dla zakładu budżetowego </t>
  </si>
  <si>
    <t>0760</t>
  </si>
  <si>
    <t xml:space="preserve">Wpływy z tytułu przeksztacenia prawa użytkowania wieczystego przysługującego osobom fizycznym w prawo własności </t>
  </si>
  <si>
    <t>Cmentarz komunalny</t>
  </si>
  <si>
    <t xml:space="preserve">Budżet państwa </t>
  </si>
  <si>
    <t>Kanalizacja A i D</t>
  </si>
  <si>
    <t>Moderrnizacja basenu</t>
  </si>
  <si>
    <t xml:space="preserve">Targowisko Miejskie </t>
  </si>
  <si>
    <t xml:space="preserve">Basen </t>
  </si>
  <si>
    <t xml:space="preserve">Wykonanie do końca 2004r. </t>
  </si>
  <si>
    <t xml:space="preserve">Sieć wodociągowa w ul.Żeromskiego, Reymonta </t>
  </si>
  <si>
    <t xml:space="preserve">Sieć wodociągowa w ul.Traugutta </t>
  </si>
  <si>
    <t>1995/2004</t>
  </si>
  <si>
    <t>85295</t>
  </si>
  <si>
    <t>STAN ZADŁUŻENIA Z TYTUŁU KREDYTÓW NA DZIEŃ 31.XII.04.</t>
  </si>
  <si>
    <t>Bank BISE O/Chełmża</t>
  </si>
  <si>
    <t>12002566/193/2002</t>
  </si>
  <si>
    <t>Bank Rozwoju Budownictwa Mieszkaniowego - Toruń                              Sieć wodociągowa</t>
  </si>
  <si>
    <t>12002566/97/2004</t>
  </si>
  <si>
    <t>Bank Rozwoju Mieszkalnictwa - Toruń                            Sieć wodociągowa</t>
  </si>
  <si>
    <t xml:space="preserve">Podatek </t>
  </si>
  <si>
    <t xml:space="preserve">Wpływy z różnych dochodów </t>
  </si>
  <si>
    <t>BISE O/Chełmża</t>
  </si>
  <si>
    <t>Spłata w 2004</t>
  </si>
  <si>
    <r>
      <t xml:space="preserve">Kwota spłacona do końca </t>
    </r>
    <r>
      <rPr>
        <b/>
        <u val="single"/>
        <sz val="9"/>
        <rFont val="Arial CE"/>
        <family val="2"/>
      </rPr>
      <t>2004</t>
    </r>
    <r>
      <rPr>
        <b/>
        <sz val="9"/>
        <rFont val="Arial CE"/>
        <family val="2"/>
      </rPr>
      <t xml:space="preserve"> umorzenia </t>
    </r>
  </si>
  <si>
    <t>Załącznik Nr 1                                       do uchwały Nr XXI/176/05                             Rady Miejskiej Chełmży             z dnia 17 marca 2005 roku</t>
  </si>
  <si>
    <t>Załącznik Nr 2                                       do uchwały Nr XXI/176/05                             Rady Miejskiej Chełmży             z dnia 17 marca 2005 roku</t>
  </si>
  <si>
    <t>Załącznik Nr 1a                                       do uchwały Nr XXI/176/05                             Rady Miejskiej Chełmży             z dnia 17 marca 2005 roku</t>
  </si>
  <si>
    <t>Załącznik Nr 1b                                       do uchwały Nr XXI/176/05                             Rady Miejskiej Chełmży             z dnia 17 marca 2005 roku</t>
  </si>
  <si>
    <t>Załącznik Nr 2c                                       do uchwały Nr XXI/176/05                             Rady Miejskiej Chełmży             z dnia 17 marca 2005 roku</t>
  </si>
  <si>
    <t>Załącznik Nr 2d                                       do uchwały Nr XXI/176/05                             Rady Miejskiej Chełmży             z dnia 17 marca 2005 roku</t>
  </si>
  <si>
    <t>Załącznik Nr 4                                       do uchwały Nr XXI/176/05                             Rady Miejskiej Chełmży                                             z dnia 17 marca 2005 roku</t>
  </si>
  <si>
    <t>Załącznik Nr 9a                                       do uchwały Nr XXI/176/05                             Rady Miejskiej Chełmży                                            z dnia 17 marca 2005 roku</t>
  </si>
  <si>
    <t>Załącznik Nr 9b                                       do uchwały Nr XXI/176/05                             Rady Miejskiej Chełmży                                            z dnia 17 marca 2005 roku</t>
  </si>
  <si>
    <t>Załącznik Nr 11                                       do uchwały Nr XXI/176/05                             Rady Miejskiej Chełmży                                                z dnia 17 marca 2005 roku</t>
  </si>
  <si>
    <t>Załącznik Nr 2a                                       do uchwały Nr XXI/176/05                             Rady Miejskiej Chełmży                                      z dnia 17 marca 2005 roku</t>
  </si>
  <si>
    <t>Załącznik Nr 2b                                       do uchwały Nr XXI/176/05                             Rady Miejskiej Chełmży                                  z dnia 17 marca 2005 roku</t>
  </si>
  <si>
    <t>Załącznik Nr 1c                                       do uchwały Nr XXI/176/05                             Rady Miejskiej Chełmży                                  z dnia 17 marca 2005 roku</t>
  </si>
  <si>
    <t>Załącznik Nr 1d                                       do uchwały Nr XXI/176/05                             Rady Miejskiej Chełmży                                         z dnia 17 marca 2005 roku</t>
  </si>
  <si>
    <t>Załącznik Nr 1e                                       do uchwały Nr XXI/176/05                             Rady Miejskiej Chełmży                                     z dnia 17 marca 2005 roku</t>
  </si>
  <si>
    <t>Załącznik Nr 3                                                                                   do uchwały Nr XXI/176/05                             Rady Miejskiej Chełmży                                z dnia 17 marca 2005 roku</t>
  </si>
  <si>
    <t>Załącznik Nr 4a                                                                             do uchwały Nr XXI/176/05                             Rady Miejskiej Chełmży                                             z dnia 17 marca 2005 roku</t>
  </si>
  <si>
    <t>Załącznik Nr 10a                                                                           do uchwały Nr XXI/176/05                             Rady Miejskiej Chełmży                                        z dnia 17 marca 2005 roku</t>
  </si>
  <si>
    <t>Załącznik Nr 10b                                                                            do uchwały Nr XXI/176/05                             Rady Miejskiej Chełmży                                        z dnia 17 marca 2005 roku</t>
  </si>
  <si>
    <t>2005/2006</t>
  </si>
  <si>
    <t>EFRR</t>
  </si>
  <si>
    <t xml:space="preserve">środki własne </t>
  </si>
  <si>
    <t xml:space="preserve">budżet państwa </t>
  </si>
</sst>
</file>

<file path=xl/styles.xml><?xml version="1.0" encoding="utf-8"?>
<styleSheet xmlns="http://schemas.openxmlformats.org/spreadsheetml/2006/main">
  <numFmts count="2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_ ;[Red]\-#,##0.00\ "/>
    <numFmt numFmtId="165" formatCode="0.00000000"/>
    <numFmt numFmtId="166" formatCode="0.0000000"/>
    <numFmt numFmtId="167" formatCode="0.000000"/>
    <numFmt numFmtId="168" formatCode="0.00000"/>
    <numFmt numFmtId="169" formatCode="0.0000"/>
    <numFmt numFmtId="170" formatCode="0.000"/>
    <numFmt numFmtId="171" formatCode="0.0"/>
    <numFmt numFmtId="172" formatCode="0.0%"/>
    <numFmt numFmtId="173" formatCode="d\-mm"/>
    <numFmt numFmtId="174" formatCode="#,##0.00\ &quot;zł&quot;"/>
    <numFmt numFmtId="175" formatCode="0.E+00"/>
    <numFmt numFmtId="176" formatCode="#,##0.0"/>
    <numFmt numFmtId="177" formatCode="#,##0.0000"/>
    <numFmt numFmtId="178" formatCode="yyyy\-mm\-dd"/>
    <numFmt numFmtId="179" formatCode="#,##0.00_ ;\-#,##0.00\ "/>
  </numFmts>
  <fonts count="45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i/>
      <sz val="8"/>
      <name val="Arial CE"/>
      <family val="2"/>
    </font>
    <font>
      <b/>
      <sz val="16"/>
      <name val="Bookman Old Style"/>
      <family val="1"/>
    </font>
    <font>
      <b/>
      <sz val="12"/>
      <name val="Arial CE"/>
      <family val="2"/>
    </font>
    <font>
      <b/>
      <sz val="10"/>
      <name val="Arial CE"/>
      <family val="2"/>
    </font>
    <font>
      <b/>
      <i/>
      <sz val="12"/>
      <name val="Arial CE"/>
      <family val="2"/>
    </font>
    <font>
      <sz val="11"/>
      <name val="Arial CE"/>
      <family val="2"/>
    </font>
    <font>
      <b/>
      <i/>
      <sz val="16"/>
      <name val="Bookman Old Style"/>
      <family val="1"/>
    </font>
    <font>
      <b/>
      <sz val="6"/>
      <name val="Arial CE"/>
      <family val="2"/>
    </font>
    <font>
      <b/>
      <sz val="11"/>
      <name val="Arial CE"/>
      <family val="2"/>
    </font>
    <font>
      <b/>
      <sz val="11"/>
      <color indexed="18"/>
      <name val="Arial CE"/>
      <family val="2"/>
    </font>
    <font>
      <b/>
      <i/>
      <sz val="10"/>
      <name val="Arial CE"/>
      <family val="2"/>
    </font>
    <font>
      <i/>
      <sz val="9"/>
      <name val="Arial CE"/>
      <family val="2"/>
    </font>
    <font>
      <b/>
      <i/>
      <sz val="16"/>
      <color indexed="8"/>
      <name val="Bookman Old Style"/>
      <family val="1"/>
    </font>
    <font>
      <b/>
      <sz val="7"/>
      <name val="Arial CE"/>
      <family val="2"/>
    </font>
    <font>
      <sz val="10"/>
      <color indexed="18"/>
      <name val="Arial CE"/>
      <family val="2"/>
    </font>
    <font>
      <sz val="10"/>
      <color indexed="63"/>
      <name val="Arial CE"/>
      <family val="2"/>
    </font>
    <font>
      <b/>
      <i/>
      <sz val="12"/>
      <name val="Arial"/>
      <family val="2"/>
    </font>
    <font>
      <b/>
      <i/>
      <sz val="10"/>
      <name val="Arial"/>
      <family val="2"/>
    </font>
    <font>
      <b/>
      <i/>
      <sz val="16"/>
      <name val="Arial CE"/>
      <family val="2"/>
    </font>
    <font>
      <sz val="12"/>
      <name val="Arial CE"/>
      <family val="2"/>
    </font>
    <font>
      <b/>
      <sz val="9"/>
      <name val="Arial CE"/>
      <family val="2"/>
    </font>
    <font>
      <b/>
      <i/>
      <sz val="14"/>
      <name val="Bookman Old Style"/>
      <family val="1"/>
    </font>
    <font>
      <b/>
      <sz val="8"/>
      <name val="Arial CE"/>
      <family val="2"/>
    </font>
    <font>
      <b/>
      <sz val="12"/>
      <color indexed="18"/>
      <name val="Arial CE"/>
      <family val="2"/>
    </font>
    <font>
      <b/>
      <i/>
      <sz val="11"/>
      <name val="Arial CE"/>
      <family val="2"/>
    </font>
    <font>
      <i/>
      <sz val="10"/>
      <name val="Arial CE"/>
      <family val="2"/>
    </font>
    <font>
      <b/>
      <i/>
      <sz val="14"/>
      <color indexed="8"/>
      <name val="Bookman Old Style"/>
      <family val="1"/>
    </font>
    <font>
      <b/>
      <i/>
      <sz val="11"/>
      <name val="Arial"/>
      <family val="2"/>
    </font>
    <font>
      <b/>
      <i/>
      <sz val="8"/>
      <name val="Arial CE"/>
      <family val="2"/>
    </font>
    <font>
      <b/>
      <i/>
      <sz val="11"/>
      <name val="Bookman Old Style"/>
      <family val="1"/>
    </font>
    <font>
      <b/>
      <sz val="12"/>
      <name val="Albertus Medium"/>
      <family val="2"/>
    </font>
    <font>
      <b/>
      <i/>
      <sz val="12"/>
      <name val="Bookman Old Style"/>
      <family val="1"/>
    </font>
    <font>
      <b/>
      <sz val="13"/>
      <name val="Bookman Old Style"/>
      <family val="1"/>
    </font>
    <font>
      <sz val="8"/>
      <name val="Arial CE"/>
      <family val="2"/>
    </font>
    <font>
      <sz val="9"/>
      <name val="Arial CE"/>
      <family val="2"/>
    </font>
    <font>
      <sz val="7"/>
      <name val="Arial CE"/>
      <family val="2"/>
    </font>
    <font>
      <sz val="6"/>
      <name val="Arial CE"/>
      <family val="2"/>
    </font>
    <font>
      <b/>
      <i/>
      <sz val="9"/>
      <name val="Arial CE"/>
      <family val="2"/>
    </font>
    <font>
      <b/>
      <sz val="15"/>
      <name val="Times New Roman"/>
      <family val="1"/>
    </font>
    <font>
      <b/>
      <sz val="12"/>
      <name val="Bookman Old Style"/>
      <family val="1"/>
    </font>
    <font>
      <b/>
      <sz val="10"/>
      <color indexed="63"/>
      <name val="Arial CE"/>
      <family val="2"/>
    </font>
    <font>
      <b/>
      <u val="single"/>
      <sz val="9"/>
      <name val="Arial CE"/>
      <family val="2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13"/>
        <bgColor indexed="64"/>
      </patternFill>
    </fill>
  </fills>
  <borders count="54">
    <border>
      <left/>
      <right/>
      <top/>
      <bottom/>
      <diagonal/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double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double"/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double"/>
      <top style="double"/>
      <bottom>
        <color indexed="63"/>
      </bottom>
    </border>
    <border>
      <left style="double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double"/>
      <top style="double"/>
      <bottom style="thin"/>
    </border>
    <border>
      <left style="double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>
        <color indexed="63"/>
      </left>
      <right style="double"/>
      <top style="double"/>
      <bottom style="double"/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thin"/>
      <top style="double"/>
      <bottom style="double"/>
    </border>
    <border>
      <left style="double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  <border>
      <left style="thin"/>
      <right style="thin"/>
      <top>
        <color indexed="63"/>
      </top>
      <bottom style="double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ck"/>
      <right style="thin"/>
      <top style="thick"/>
      <bottom style="thick"/>
    </border>
    <border>
      <left style="thin"/>
      <right style="thin"/>
      <top style="thick"/>
      <bottom style="thick"/>
    </border>
    <border>
      <left style="thin"/>
      <right style="thick"/>
      <top style="thick"/>
      <bottom style="thick"/>
    </border>
    <border>
      <left style="thick"/>
      <right style="thin"/>
      <top>
        <color indexed="63"/>
      </top>
      <bottom>
        <color indexed="63"/>
      </bottom>
    </border>
    <border>
      <left style="thin"/>
      <right style="thick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thin"/>
      <top>
        <color indexed="63"/>
      </top>
      <bottom style="double"/>
    </border>
    <border>
      <left style="thin"/>
      <right style="double"/>
      <top>
        <color indexed="63"/>
      </top>
      <bottom style="double"/>
    </border>
    <border>
      <left style="double"/>
      <right style="thin"/>
      <top>
        <color indexed="63"/>
      </top>
      <bottom style="double"/>
    </border>
    <border>
      <left style="thin"/>
      <right>
        <color indexed="63"/>
      </right>
      <top style="thin"/>
      <bottom>
        <color indexed="63"/>
      </bottom>
    </border>
    <border>
      <left style="thick"/>
      <right>
        <color indexed="63"/>
      </right>
      <top style="thick"/>
      <bottom style="thick"/>
    </border>
    <border>
      <left>
        <color indexed="63"/>
      </left>
      <right style="thin"/>
      <top style="thick"/>
      <bottom style="thick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73">
    <xf numFmtId="0" fontId="0" fillId="0" borderId="0" xfId="0" applyAlignment="1">
      <alignment/>
    </xf>
    <xf numFmtId="0" fontId="3" fillId="0" borderId="0" xfId="0" applyFont="1" applyAlignment="1">
      <alignment vertical="center" wrapText="1"/>
    </xf>
    <xf numFmtId="0" fontId="5" fillId="2" borderId="1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0" fillId="0" borderId="5" xfId="0" applyBorder="1" applyAlignment="1">
      <alignment horizontal="center" vertical="center" wrapText="1"/>
    </xf>
    <xf numFmtId="4" fontId="6" fillId="0" borderId="6" xfId="0" applyNumberFormat="1" applyFont="1" applyBorder="1" applyAlignment="1">
      <alignment horizontal="right" vertical="center"/>
    </xf>
    <xf numFmtId="4" fontId="7" fillId="2" borderId="3" xfId="0" applyNumberFormat="1" applyFont="1" applyFill="1" applyBorder="1" applyAlignment="1">
      <alignment horizontal="center" vertical="center"/>
    </xf>
    <xf numFmtId="49" fontId="6" fillId="0" borderId="7" xfId="0" applyNumberFormat="1" applyFont="1" applyFill="1" applyBorder="1" applyAlignment="1">
      <alignment horizontal="center" vertical="center"/>
    </xf>
    <xf numFmtId="0" fontId="0" fillId="0" borderId="8" xfId="0" applyFont="1" applyFill="1" applyBorder="1" applyAlignment="1">
      <alignment horizontal="center" vertical="center"/>
    </xf>
    <xf numFmtId="4" fontId="6" fillId="0" borderId="9" xfId="0" applyNumberFormat="1" applyFont="1" applyFill="1" applyBorder="1" applyAlignment="1">
      <alignment horizontal="right" vertical="center"/>
    </xf>
    <xf numFmtId="0" fontId="6" fillId="0" borderId="4" xfId="0" applyFont="1" applyFill="1" applyBorder="1" applyAlignment="1">
      <alignment horizontal="center" vertical="center"/>
    </xf>
    <xf numFmtId="0" fontId="0" fillId="0" borderId="5" xfId="0" applyFont="1" applyFill="1" applyBorder="1" applyAlignment="1">
      <alignment horizontal="center" vertical="center"/>
    </xf>
    <xf numFmtId="4" fontId="6" fillId="0" borderId="6" xfId="0" applyNumberFormat="1" applyFont="1" applyFill="1" applyBorder="1" applyAlignment="1">
      <alignment horizontal="right" vertical="center"/>
    </xf>
    <xf numFmtId="0" fontId="8" fillId="0" borderId="0" xfId="0" applyFont="1" applyAlignment="1">
      <alignment horizontal="center" vertical="center" wrapText="1"/>
    </xf>
    <xf numFmtId="0" fontId="8" fillId="0" borderId="0" xfId="0" applyFont="1" applyAlignment="1">
      <alignment wrapText="1"/>
    </xf>
    <xf numFmtId="0" fontId="0" fillId="0" borderId="0" xfId="0" applyAlignment="1">
      <alignment wrapText="1" shrinkToFit="1"/>
    </xf>
    <xf numFmtId="4" fontId="9" fillId="0" borderId="0" xfId="0" applyNumberFormat="1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1" fontId="6" fillId="2" borderId="1" xfId="0" applyNumberFormat="1" applyFont="1" applyFill="1" applyBorder="1" applyAlignment="1">
      <alignment horizontal="center" vertical="center" wrapText="1"/>
    </xf>
    <xf numFmtId="1" fontId="10" fillId="2" borderId="2" xfId="0" applyNumberFormat="1" applyFont="1" applyFill="1" applyBorder="1" applyAlignment="1">
      <alignment horizontal="center" vertical="center" wrapText="1"/>
    </xf>
    <xf numFmtId="0" fontId="11" fillId="2" borderId="2" xfId="0" applyFont="1" applyFill="1" applyBorder="1" applyAlignment="1">
      <alignment horizontal="center" vertical="center" wrapText="1"/>
    </xf>
    <xf numFmtId="0" fontId="11" fillId="2" borderId="3" xfId="0" applyFont="1" applyFill="1" applyBorder="1" applyAlignment="1">
      <alignment horizontal="center" vertical="center" wrapText="1"/>
    </xf>
    <xf numFmtId="0" fontId="12" fillId="0" borderId="0" xfId="0" applyFont="1" applyFill="1" applyAlignment="1">
      <alignment horizontal="center" wrapText="1"/>
    </xf>
    <xf numFmtId="43" fontId="6" fillId="0" borderId="10" xfId="15" applyFont="1" applyFill="1" applyBorder="1" applyAlignment="1">
      <alignment horizontal="center" vertical="center" wrapText="1"/>
    </xf>
    <xf numFmtId="43" fontId="6" fillId="0" borderId="11" xfId="15" applyFont="1" applyFill="1" applyBorder="1" applyAlignment="1">
      <alignment horizontal="center" vertical="center" wrapText="1"/>
    </xf>
    <xf numFmtId="49" fontId="6" fillId="0" borderId="11" xfId="15" applyNumberFormat="1" applyFont="1" applyFill="1" applyBorder="1" applyAlignment="1">
      <alignment horizontal="center" vertical="center" wrapText="1"/>
    </xf>
    <xf numFmtId="4" fontId="6" fillId="0" borderId="12" xfId="15" applyNumberFormat="1" applyFont="1" applyFill="1" applyBorder="1" applyAlignment="1">
      <alignment horizontal="right" vertical="center" wrapText="1"/>
    </xf>
    <xf numFmtId="43" fontId="0" fillId="0" borderId="0" xfId="15" applyFont="1" applyFill="1" applyBorder="1" applyAlignment="1">
      <alignment vertical="top" wrapText="1"/>
    </xf>
    <xf numFmtId="43" fontId="0" fillId="0" borderId="4" xfId="15" applyFont="1" applyFill="1" applyBorder="1" applyAlignment="1">
      <alignment vertical="center" wrapText="1"/>
    </xf>
    <xf numFmtId="43" fontId="0" fillId="0" borderId="5" xfId="15" applyFont="1" applyFill="1" applyBorder="1" applyAlignment="1">
      <alignment horizontal="center" vertical="center" wrapText="1"/>
    </xf>
    <xf numFmtId="49" fontId="0" fillId="0" borderId="5" xfId="15" applyNumberFormat="1" applyFont="1" applyFill="1" applyBorder="1" applyAlignment="1">
      <alignment horizontal="center" vertical="center" wrapText="1"/>
    </xf>
    <xf numFmtId="43" fontId="0" fillId="0" borderId="5" xfId="15" applyFont="1" applyFill="1" applyBorder="1" applyAlignment="1">
      <alignment vertical="center" wrapText="1"/>
    </xf>
    <xf numFmtId="4" fontId="0" fillId="0" borderId="6" xfId="15" applyNumberFormat="1" applyFont="1" applyFill="1" applyBorder="1" applyAlignment="1">
      <alignment horizontal="right" vertical="center" wrapText="1"/>
    </xf>
    <xf numFmtId="43" fontId="6" fillId="0" borderId="4" xfId="15" applyFont="1" applyFill="1" applyBorder="1" applyAlignment="1">
      <alignment vertical="center" wrapText="1"/>
    </xf>
    <xf numFmtId="43" fontId="6" fillId="0" borderId="5" xfId="15" applyFont="1" applyFill="1" applyBorder="1" applyAlignment="1">
      <alignment horizontal="center" vertical="center" wrapText="1"/>
    </xf>
    <xf numFmtId="49" fontId="6" fillId="0" borderId="5" xfId="15" applyNumberFormat="1" applyFont="1" applyFill="1" applyBorder="1" applyAlignment="1">
      <alignment horizontal="center" vertical="center" wrapText="1"/>
    </xf>
    <xf numFmtId="43" fontId="6" fillId="0" borderId="5" xfId="15" applyFont="1" applyFill="1" applyBorder="1" applyAlignment="1">
      <alignment vertical="center" wrapText="1"/>
    </xf>
    <xf numFmtId="4" fontId="6" fillId="0" borderId="6" xfId="15" applyNumberFormat="1" applyFont="1" applyFill="1" applyBorder="1" applyAlignment="1">
      <alignment horizontal="right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49" fontId="6" fillId="0" borderId="11" xfId="0" applyNumberFormat="1" applyFont="1" applyFill="1" applyBorder="1" applyAlignment="1">
      <alignment horizontal="center" vertical="center" wrapText="1"/>
    </xf>
    <xf numFmtId="4" fontId="6" fillId="0" borderId="12" xfId="19" applyNumberFormat="1" applyFont="1" applyBorder="1" applyAlignment="1">
      <alignment horizontal="right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 wrapText="1"/>
    </xf>
    <xf numFmtId="49" fontId="6" fillId="0" borderId="5" xfId="0" applyNumberFormat="1" applyFont="1" applyFill="1" applyBorder="1" applyAlignment="1">
      <alignment horizontal="center" vertical="center" wrapText="1"/>
    </xf>
    <xf numFmtId="4" fontId="6" fillId="0" borderId="6" xfId="19" applyNumberFormat="1" applyFont="1" applyBorder="1" applyAlignment="1">
      <alignment horizontal="right" vertical="center" wrapText="1"/>
    </xf>
    <xf numFmtId="0" fontId="6" fillId="0" borderId="5" xfId="0" applyFont="1" applyFill="1" applyBorder="1" applyAlignment="1">
      <alignment horizontal="left" vertical="center" wrapText="1"/>
    </xf>
    <xf numFmtId="0" fontId="0" fillId="0" borderId="4" xfId="0" applyFont="1" applyFill="1" applyBorder="1" applyAlignment="1">
      <alignment horizontal="center" vertical="center" wrapText="1"/>
    </xf>
    <xf numFmtId="0" fontId="0" fillId="0" borderId="5" xfId="0" applyFont="1" applyFill="1" applyBorder="1" applyAlignment="1">
      <alignment horizontal="center" vertical="center" wrapText="1"/>
    </xf>
    <xf numFmtId="49" fontId="0" fillId="0" borderId="5" xfId="0" applyNumberFormat="1" applyFont="1" applyFill="1" applyBorder="1" applyAlignment="1">
      <alignment horizontal="center" vertical="center" wrapText="1"/>
    </xf>
    <xf numFmtId="0" fontId="0" fillId="0" borderId="5" xfId="0" applyFont="1" applyFill="1" applyBorder="1" applyAlignment="1">
      <alignment horizontal="left" vertical="center" wrapText="1"/>
    </xf>
    <xf numFmtId="4" fontId="0" fillId="0" borderId="6" xfId="19" applyNumberFormat="1" applyFont="1" applyBorder="1" applyAlignment="1">
      <alignment horizontal="right" vertical="center" wrapText="1"/>
    </xf>
    <xf numFmtId="0" fontId="11" fillId="0" borderId="0" xfId="0" applyFont="1" applyAlignment="1">
      <alignment wrapText="1"/>
    </xf>
    <xf numFmtId="0" fontId="6" fillId="0" borderId="5" xfId="0" applyFont="1" applyFill="1" applyBorder="1" applyAlignment="1">
      <alignment vertical="center" wrapText="1"/>
    </xf>
    <xf numFmtId="4" fontId="6" fillId="0" borderId="6" xfId="0" applyNumberFormat="1" applyFont="1" applyBorder="1" applyAlignment="1">
      <alignment horizontal="right" vertical="center" wrapText="1"/>
    </xf>
    <xf numFmtId="49" fontId="6" fillId="0" borderId="10" xfId="0" applyNumberFormat="1" applyFont="1" applyFill="1" applyBorder="1" applyAlignment="1">
      <alignment horizontal="center" vertical="center" wrapText="1"/>
    </xf>
    <xf numFmtId="4" fontId="6" fillId="0" borderId="12" xfId="0" applyNumberFormat="1" applyFont="1" applyFill="1" applyBorder="1" applyAlignment="1">
      <alignment horizontal="right" vertical="center" wrapText="1"/>
    </xf>
    <xf numFmtId="0" fontId="8" fillId="0" borderId="0" xfId="0" applyFont="1" applyFill="1" applyAlignment="1">
      <alignment wrapText="1"/>
    </xf>
    <xf numFmtId="49" fontId="0" fillId="0" borderId="4" xfId="0" applyNumberFormat="1" applyFont="1" applyFill="1" applyBorder="1" applyAlignment="1">
      <alignment vertical="center" wrapText="1"/>
    </xf>
    <xf numFmtId="4" fontId="0" fillId="0" borderId="6" xfId="0" applyNumberFormat="1" applyFont="1" applyBorder="1" applyAlignment="1">
      <alignment horizontal="right" vertical="center" wrapText="1"/>
    </xf>
    <xf numFmtId="49" fontId="6" fillId="0" borderId="4" xfId="0" applyNumberFormat="1" applyFont="1" applyFill="1" applyBorder="1" applyAlignment="1">
      <alignment vertical="center" wrapText="1"/>
    </xf>
    <xf numFmtId="49" fontId="6" fillId="0" borderId="5" xfId="0" applyNumberFormat="1" applyFont="1" applyFill="1" applyBorder="1" applyAlignment="1">
      <alignment vertical="center" wrapText="1"/>
    </xf>
    <xf numFmtId="0" fontId="11" fillId="0" borderId="0" xfId="0" applyFont="1" applyFill="1" applyAlignment="1">
      <alignment wrapText="1"/>
    </xf>
    <xf numFmtId="0" fontId="6" fillId="0" borderId="10" xfId="0" applyFont="1" applyFill="1" applyBorder="1" applyAlignment="1" applyProtection="1">
      <alignment horizontal="center" vertical="center" wrapText="1" shrinkToFit="1"/>
      <protection/>
    </xf>
    <xf numFmtId="0" fontId="6" fillId="0" borderId="11" xfId="0" applyFont="1" applyFill="1" applyBorder="1" applyAlignment="1" applyProtection="1">
      <alignment horizontal="center" vertical="center" wrapText="1" shrinkToFit="1"/>
      <protection/>
    </xf>
    <xf numFmtId="49" fontId="6" fillId="0" borderId="11" xfId="0" applyNumberFormat="1" applyFont="1" applyFill="1" applyBorder="1" applyAlignment="1" applyProtection="1">
      <alignment horizontal="center" vertical="center" wrapText="1" shrinkToFit="1"/>
      <protection/>
    </xf>
    <xf numFmtId="4" fontId="6" fillId="0" borderId="6" xfId="0" applyNumberFormat="1" applyFont="1" applyFill="1" applyBorder="1" applyAlignment="1">
      <alignment horizontal="right" vertical="center" wrapText="1"/>
    </xf>
    <xf numFmtId="4" fontId="13" fillId="2" borderId="3" xfId="19" applyNumberFormat="1" applyFont="1" applyFill="1" applyBorder="1" applyAlignment="1">
      <alignment horizontal="right" vertical="center" wrapText="1"/>
    </xf>
    <xf numFmtId="43" fontId="0" fillId="0" borderId="0" xfId="15" applyFont="1" applyAlignment="1">
      <alignment vertical="top" wrapText="1"/>
    </xf>
    <xf numFmtId="43" fontId="0" fillId="0" borderId="0" xfId="15" applyFont="1" applyAlignment="1">
      <alignment horizontal="center" vertical="center" wrapText="1"/>
    </xf>
    <xf numFmtId="49" fontId="0" fillId="0" borderId="0" xfId="15" applyNumberFormat="1" applyFont="1" applyAlignment="1">
      <alignment horizontal="center" vertical="top" wrapText="1"/>
    </xf>
    <xf numFmtId="43" fontId="14" fillId="0" borderId="0" xfId="15" applyFont="1" applyAlignment="1">
      <alignment vertical="center" wrapText="1"/>
    </xf>
    <xf numFmtId="0" fontId="0" fillId="0" borderId="0" xfId="0" applyAlignment="1">
      <alignment wrapText="1"/>
    </xf>
    <xf numFmtId="0" fontId="0" fillId="0" borderId="0" xfId="0" applyAlignment="1">
      <alignment horizontal="center" wrapText="1"/>
    </xf>
    <xf numFmtId="43" fontId="0" fillId="0" borderId="0" xfId="15" applyFont="1" applyAlignment="1">
      <alignment horizontal="center" vertical="top" wrapText="1"/>
    </xf>
    <xf numFmtId="43" fontId="13" fillId="0" borderId="0" xfId="15" applyFont="1" applyAlignment="1">
      <alignment horizontal="center" vertical="center" wrapText="1"/>
    </xf>
    <xf numFmtId="49" fontId="13" fillId="0" borderId="0" xfId="15" applyNumberFormat="1" applyFont="1" applyAlignment="1">
      <alignment horizontal="center" vertical="center" wrapText="1"/>
    </xf>
    <xf numFmtId="43" fontId="6" fillId="0" borderId="0" xfId="15" applyFont="1" applyAlignment="1">
      <alignment vertical="top" wrapText="1"/>
    </xf>
    <xf numFmtId="43" fontId="16" fillId="3" borderId="1" xfId="15" applyFont="1" applyFill="1" applyBorder="1" applyAlignment="1">
      <alignment horizontal="center" vertical="center" wrapText="1"/>
    </xf>
    <xf numFmtId="43" fontId="10" fillId="3" borderId="2" xfId="15" applyFont="1" applyFill="1" applyBorder="1" applyAlignment="1">
      <alignment horizontal="center" vertical="center" wrapText="1"/>
    </xf>
    <xf numFmtId="49" fontId="11" fillId="3" borderId="2" xfId="15" applyNumberFormat="1" applyFont="1" applyFill="1" applyBorder="1" applyAlignment="1">
      <alignment horizontal="center" vertical="center" wrapText="1"/>
    </xf>
    <xf numFmtId="43" fontId="11" fillId="3" borderId="2" xfId="15" applyFont="1" applyFill="1" applyBorder="1" applyAlignment="1">
      <alignment horizontal="center" vertical="center" wrapText="1"/>
    </xf>
    <xf numFmtId="43" fontId="12" fillId="0" borderId="0" xfId="15" applyFont="1" applyFill="1" applyAlignment="1">
      <alignment vertical="top" wrapText="1"/>
    </xf>
    <xf numFmtId="43" fontId="6" fillId="0" borderId="13" xfId="15" applyFont="1" applyFill="1" applyBorder="1" applyAlignment="1">
      <alignment horizontal="center" vertical="center" wrapText="1"/>
    </xf>
    <xf numFmtId="43" fontId="6" fillId="0" borderId="14" xfId="15" applyFont="1" applyFill="1" applyBorder="1" applyAlignment="1">
      <alignment horizontal="center" vertical="center" wrapText="1"/>
    </xf>
    <xf numFmtId="49" fontId="6" fillId="0" borderId="14" xfId="15" applyNumberFormat="1" applyFont="1" applyFill="1" applyBorder="1" applyAlignment="1">
      <alignment horizontal="center" vertical="center" wrapText="1"/>
    </xf>
    <xf numFmtId="4" fontId="6" fillId="0" borderId="15" xfId="15" applyNumberFormat="1" applyFont="1" applyFill="1" applyBorder="1" applyAlignment="1">
      <alignment horizontal="right" vertical="center" wrapText="1"/>
    </xf>
    <xf numFmtId="49" fontId="0" fillId="0" borderId="5" xfId="15" applyNumberFormat="1" applyFont="1" applyFill="1" applyBorder="1" applyAlignment="1">
      <alignment horizontal="center" vertical="center" wrapText="1"/>
    </xf>
    <xf numFmtId="43" fontId="0" fillId="0" borderId="5" xfId="15" applyFont="1" applyFill="1" applyBorder="1" applyAlignment="1">
      <alignment vertical="center" wrapText="1"/>
    </xf>
    <xf numFmtId="0" fontId="6" fillId="0" borderId="5" xfId="15" applyNumberFormat="1" applyFont="1" applyFill="1" applyBorder="1" applyAlignment="1">
      <alignment horizontal="center" vertical="center" wrapText="1"/>
    </xf>
    <xf numFmtId="43" fontId="0" fillId="0" borderId="4" xfId="15" applyFont="1" applyFill="1" applyBorder="1" applyAlignment="1">
      <alignment horizontal="center" vertical="center" wrapText="1"/>
    </xf>
    <xf numFmtId="43" fontId="6" fillId="0" borderId="4" xfId="15" applyFont="1" applyFill="1" applyBorder="1" applyAlignment="1">
      <alignment horizontal="left" vertical="center" wrapText="1"/>
    </xf>
    <xf numFmtId="43" fontId="6" fillId="0" borderId="5" xfId="15" applyFont="1" applyFill="1" applyBorder="1" applyAlignment="1">
      <alignment horizontal="left" vertical="center" wrapText="1"/>
    </xf>
    <xf numFmtId="43" fontId="6" fillId="0" borderId="0" xfId="15" applyFont="1" applyFill="1" applyBorder="1" applyAlignment="1">
      <alignment vertical="top" wrapText="1"/>
    </xf>
    <xf numFmtId="43" fontId="0" fillId="0" borderId="4" xfId="15" applyFont="1" applyFill="1" applyBorder="1" applyAlignment="1">
      <alignment horizontal="left" vertical="center" wrapText="1"/>
    </xf>
    <xf numFmtId="49" fontId="0" fillId="0" borderId="5" xfId="15" applyNumberFormat="1" applyFont="1" applyFill="1" applyBorder="1" applyAlignment="1">
      <alignment horizontal="center" vertical="center" wrapText="1" shrinkToFit="1"/>
    </xf>
    <xf numFmtId="43" fontId="0" fillId="0" borderId="5" xfId="15" applyFont="1" applyFill="1" applyBorder="1" applyAlignment="1">
      <alignment vertical="center" wrapText="1" shrinkToFit="1"/>
    </xf>
    <xf numFmtId="43" fontId="0" fillId="0" borderId="4" xfId="15" applyFont="1" applyFill="1" applyBorder="1" applyAlignment="1">
      <alignment vertical="center" wrapText="1" shrinkToFit="1"/>
    </xf>
    <xf numFmtId="43" fontId="0" fillId="0" borderId="5" xfId="15" applyFont="1" applyFill="1" applyBorder="1" applyAlignment="1">
      <alignment horizontal="center" vertical="center" wrapText="1" shrinkToFit="1"/>
    </xf>
    <xf numFmtId="43" fontId="6" fillId="0" borderId="4" xfId="15" applyFont="1" applyFill="1" applyBorder="1" applyAlignment="1">
      <alignment horizontal="center" vertical="center" wrapText="1"/>
    </xf>
    <xf numFmtId="4" fontId="0" fillId="0" borderId="6" xfId="15" applyNumberFormat="1" applyFont="1" applyBorder="1" applyAlignment="1">
      <alignment horizontal="right" vertical="center" wrapText="1"/>
    </xf>
    <xf numFmtId="0" fontId="6" fillId="0" borderId="10" xfId="15" applyNumberFormat="1" applyFont="1" applyFill="1" applyBorder="1" applyAlignment="1">
      <alignment horizontal="center" vertical="center" wrapText="1"/>
    </xf>
    <xf numFmtId="4" fontId="6" fillId="0" borderId="6" xfId="15" applyNumberFormat="1" applyFont="1" applyBorder="1" applyAlignment="1">
      <alignment horizontal="right" vertical="center" wrapText="1"/>
    </xf>
    <xf numFmtId="49" fontId="0" fillId="0" borderId="5" xfId="15" applyNumberFormat="1" applyFont="1" applyFill="1" applyBorder="1" applyAlignment="1">
      <alignment vertical="top" wrapText="1"/>
    </xf>
    <xf numFmtId="0" fontId="0" fillId="0" borderId="5" xfId="15" applyNumberFormat="1" applyFont="1" applyFill="1" applyBorder="1" applyAlignment="1">
      <alignment horizontal="center" vertical="center" wrapText="1"/>
    </xf>
    <xf numFmtId="49" fontId="17" fillId="0" borderId="5" xfId="15" applyNumberFormat="1" applyFont="1" applyFill="1" applyBorder="1" applyAlignment="1">
      <alignment horizontal="center" vertical="center" wrapText="1"/>
    </xf>
    <xf numFmtId="43" fontId="0" fillId="0" borderId="5" xfId="15" applyFont="1" applyFill="1" applyBorder="1" applyAlignment="1">
      <alignment horizontal="left" vertical="center" wrapText="1"/>
    </xf>
    <xf numFmtId="49" fontId="18" fillId="0" borderId="5" xfId="15" applyNumberFormat="1" applyFont="1" applyFill="1" applyBorder="1" applyAlignment="1">
      <alignment horizontal="center" vertical="center" wrapText="1"/>
    </xf>
    <xf numFmtId="43" fontId="0" fillId="0" borderId="0" xfId="15" applyFont="1" applyFill="1" applyBorder="1" applyAlignment="1">
      <alignment vertical="center" wrapText="1"/>
    </xf>
    <xf numFmtId="4" fontId="6" fillId="0" borderId="12" xfId="15" applyNumberFormat="1" applyFont="1" applyFill="1" applyBorder="1" applyAlignment="1" applyProtection="1">
      <alignment horizontal="right" vertical="center" wrapText="1"/>
      <protection/>
    </xf>
    <xf numFmtId="4" fontId="0" fillId="0" borderId="6" xfId="15" applyNumberFormat="1" applyFont="1" applyFill="1" applyBorder="1" applyAlignment="1" applyProtection="1">
      <alignment horizontal="right" vertical="center" wrapText="1"/>
      <protection locked="0"/>
    </xf>
    <xf numFmtId="4" fontId="6" fillId="0" borderId="6" xfId="15" applyNumberFormat="1" applyFont="1" applyFill="1" applyBorder="1" applyAlignment="1" applyProtection="1">
      <alignment horizontal="right" vertical="center" wrapText="1"/>
      <protection/>
    </xf>
    <xf numFmtId="4" fontId="0" fillId="0" borderId="6" xfId="15" applyNumberFormat="1" applyFont="1" applyFill="1" applyBorder="1" applyAlignment="1" applyProtection="1">
      <alignment horizontal="right" vertical="center" wrapText="1"/>
      <protection/>
    </xf>
    <xf numFmtId="4" fontId="20" fillId="2" borderId="3" xfId="15" applyNumberFormat="1" applyFont="1" applyFill="1" applyBorder="1" applyAlignment="1">
      <alignment horizontal="right" vertical="center" wrapText="1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/>
    </xf>
    <xf numFmtId="1" fontId="11" fillId="2" borderId="1" xfId="0" applyNumberFormat="1" applyFont="1" applyFill="1" applyBorder="1" applyAlignment="1">
      <alignment horizontal="center" vertical="center" wrapText="1"/>
    </xf>
    <xf numFmtId="1" fontId="16" fillId="2" borderId="2" xfId="0" applyNumberFormat="1" applyFont="1" applyFill="1" applyBorder="1" applyAlignment="1">
      <alignment horizontal="center" vertical="center" wrapText="1"/>
    </xf>
    <xf numFmtId="0" fontId="12" fillId="0" borderId="0" xfId="0" applyFont="1" applyFill="1" applyAlignment="1">
      <alignment horizontal="center"/>
    </xf>
    <xf numFmtId="0" fontId="0" fillId="0" borderId="0" xfId="0" applyFont="1" applyAlignment="1">
      <alignment wrapText="1"/>
    </xf>
    <xf numFmtId="0" fontId="0" fillId="0" borderId="0" xfId="0" applyFont="1" applyFill="1" applyAlignment="1">
      <alignment wrapText="1"/>
    </xf>
    <xf numFmtId="4" fontId="7" fillId="2" borderId="3" xfId="19" applyNumberFormat="1" applyFont="1" applyFill="1" applyBorder="1" applyAlignment="1">
      <alignment horizontal="right" vertical="center" wrapText="1"/>
    </xf>
    <xf numFmtId="0" fontId="22" fillId="0" borderId="0" xfId="0" applyFont="1" applyAlignment="1">
      <alignment wrapText="1"/>
    </xf>
    <xf numFmtId="0" fontId="0" fillId="0" borderId="0" xfId="0" applyFont="1" applyBorder="1" applyAlignment="1">
      <alignment/>
    </xf>
    <xf numFmtId="0" fontId="0" fillId="0" borderId="5" xfId="0" applyFont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Alignment="1">
      <alignment vertical="top" wrapText="1"/>
    </xf>
    <xf numFmtId="0" fontId="0" fillId="0" borderId="0" xfId="0" applyFont="1" applyAlignment="1">
      <alignment horizontal="center" vertical="center" wrapText="1"/>
    </xf>
    <xf numFmtId="0" fontId="0" fillId="0" borderId="0" xfId="0" applyFont="1" applyAlignment="1">
      <alignment horizontal="center" vertical="top" wrapText="1"/>
    </xf>
    <xf numFmtId="10" fontId="0" fillId="0" borderId="0" xfId="19" applyNumberFormat="1" applyFont="1" applyAlignment="1">
      <alignment vertical="top" wrapText="1"/>
    </xf>
    <xf numFmtId="1" fontId="11" fillId="3" borderId="1" xfId="0" applyNumberFormat="1" applyFont="1" applyFill="1" applyBorder="1" applyAlignment="1">
      <alignment horizontal="center" vertical="center" wrapText="1"/>
    </xf>
    <xf numFmtId="1" fontId="23" fillId="3" borderId="2" xfId="0" applyNumberFormat="1" applyFont="1" applyFill="1" applyBorder="1" applyAlignment="1">
      <alignment horizontal="center" vertical="center" wrapText="1"/>
    </xf>
    <xf numFmtId="0" fontId="11" fillId="3" borderId="2" xfId="0" applyFont="1" applyFill="1" applyBorder="1" applyAlignment="1">
      <alignment horizontal="center" vertical="center" wrapText="1"/>
    </xf>
    <xf numFmtId="0" fontId="12" fillId="0" borderId="0" xfId="0" applyFont="1" applyFill="1" applyAlignment="1">
      <alignment vertical="top" wrapText="1"/>
    </xf>
    <xf numFmtId="4" fontId="6" fillId="0" borderId="12" xfId="0" applyNumberFormat="1" applyFont="1" applyFill="1" applyBorder="1" applyAlignment="1">
      <alignment horizontal="right" vertical="center"/>
    </xf>
    <xf numFmtId="0" fontId="0" fillId="0" borderId="0" xfId="0" applyFont="1" applyFill="1" applyBorder="1" applyAlignment="1">
      <alignment vertical="top" wrapText="1"/>
    </xf>
    <xf numFmtId="49" fontId="0" fillId="0" borderId="5" xfId="0" applyNumberFormat="1" applyFont="1" applyFill="1" applyBorder="1" applyAlignment="1">
      <alignment vertical="center" wrapText="1"/>
    </xf>
    <xf numFmtId="4" fontId="0" fillId="0" borderId="6" xfId="0" applyNumberFormat="1" applyFont="1" applyFill="1" applyBorder="1" applyAlignment="1">
      <alignment horizontal="right" vertical="center"/>
    </xf>
    <xf numFmtId="0" fontId="0" fillId="0" borderId="5" xfId="0" applyFont="1" applyFill="1" applyBorder="1" applyAlignment="1">
      <alignment horizontal="center" vertical="center" wrapText="1"/>
    </xf>
    <xf numFmtId="0" fontId="0" fillId="0" borderId="5" xfId="0" applyFont="1" applyFill="1" applyBorder="1" applyAlignment="1">
      <alignment vertical="center" wrapText="1"/>
    </xf>
    <xf numFmtId="4" fontId="0" fillId="0" borderId="6" xfId="0" applyNumberFormat="1" applyFont="1" applyBorder="1" applyAlignment="1">
      <alignment horizontal="right" vertical="center"/>
    </xf>
    <xf numFmtId="49" fontId="6" fillId="0" borderId="4" xfId="0" applyNumberFormat="1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vertical="top" wrapText="1"/>
    </xf>
    <xf numFmtId="4" fontId="19" fillId="2" borderId="3" xfId="0" applyNumberFormat="1" applyFont="1" applyFill="1" applyBorder="1" applyAlignment="1">
      <alignment horizontal="right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top" wrapText="1"/>
    </xf>
    <xf numFmtId="0" fontId="0" fillId="0" borderId="0" xfId="0" applyFont="1" applyFill="1" applyBorder="1" applyAlignment="1">
      <alignment vertical="top" wrapText="1"/>
    </xf>
    <xf numFmtId="10" fontId="6" fillId="0" borderId="0" xfId="19" applyNumberFormat="1" applyFont="1" applyFill="1" applyBorder="1" applyAlignment="1">
      <alignment horizontal="center" vertical="center"/>
    </xf>
    <xf numFmtId="10" fontId="0" fillId="0" borderId="0" xfId="19" applyNumberFormat="1" applyFont="1" applyFill="1" applyBorder="1" applyAlignment="1">
      <alignment horizontal="center" vertical="center"/>
    </xf>
    <xf numFmtId="1" fontId="25" fillId="2" borderId="1" xfId="0" applyNumberFormat="1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26" fillId="0" borderId="0" xfId="0" applyFont="1" applyFill="1" applyAlignment="1">
      <alignment horizontal="center"/>
    </xf>
    <xf numFmtId="4" fontId="27" fillId="2" borderId="3" xfId="19" applyNumberFormat="1" applyFont="1" applyFill="1" applyBorder="1" applyAlignment="1">
      <alignment horizontal="right" vertical="center" wrapText="1"/>
    </xf>
    <xf numFmtId="0" fontId="28" fillId="0" borderId="0" xfId="0" applyFont="1" applyAlignment="1">
      <alignment vertical="center" wrapText="1"/>
    </xf>
    <xf numFmtId="10" fontId="13" fillId="0" borderId="0" xfId="19" applyNumberFormat="1" applyFont="1" applyAlignment="1">
      <alignment horizontal="center" vertical="center" wrapText="1"/>
    </xf>
    <xf numFmtId="10" fontId="13" fillId="0" borderId="0" xfId="19" applyNumberFormat="1" applyFont="1" applyAlignment="1">
      <alignment horizontal="center" vertical="top" wrapText="1"/>
    </xf>
    <xf numFmtId="0" fontId="6" fillId="0" borderId="0" xfId="0" applyFont="1" applyAlignment="1">
      <alignment vertical="top" wrapText="1"/>
    </xf>
    <xf numFmtId="1" fontId="6" fillId="3" borderId="1" xfId="0" applyNumberFormat="1" applyFont="1" applyFill="1" applyBorder="1" applyAlignment="1">
      <alignment horizontal="center" vertical="center" wrapText="1"/>
    </xf>
    <xf numFmtId="0" fontId="5" fillId="3" borderId="2" xfId="0" applyFont="1" applyFill="1" applyBorder="1" applyAlignment="1">
      <alignment horizontal="center" vertical="center" wrapText="1"/>
    </xf>
    <xf numFmtId="0" fontId="11" fillId="3" borderId="3" xfId="19" applyNumberFormat="1" applyFont="1" applyFill="1" applyBorder="1" applyAlignment="1">
      <alignment horizontal="center" vertical="center" wrapText="1"/>
    </xf>
    <xf numFmtId="0" fontId="26" fillId="0" borderId="0" xfId="0" applyFont="1" applyFill="1" applyAlignment="1">
      <alignment vertical="top" wrapText="1"/>
    </xf>
    <xf numFmtId="4" fontId="30" fillId="2" borderId="3" xfId="0" applyNumberFormat="1" applyFont="1" applyFill="1" applyBorder="1" applyAlignment="1">
      <alignment horizontal="right" vertical="center" wrapText="1"/>
    </xf>
    <xf numFmtId="0" fontId="0" fillId="0" borderId="16" xfId="0" applyFont="1" applyFill="1" applyBorder="1" applyAlignment="1">
      <alignment horizontal="center" vertical="center" wrapText="1"/>
    </xf>
    <xf numFmtId="0" fontId="0" fillId="0" borderId="17" xfId="0" applyFont="1" applyFill="1" applyBorder="1" applyAlignment="1">
      <alignment horizontal="center" vertical="center" wrapText="1"/>
    </xf>
    <xf numFmtId="49" fontId="0" fillId="0" borderId="17" xfId="0" applyNumberFormat="1" applyFont="1" applyFill="1" applyBorder="1" applyAlignment="1">
      <alignment horizontal="center" vertical="center" wrapText="1"/>
    </xf>
    <xf numFmtId="0" fontId="0" fillId="0" borderId="17" xfId="0" applyFont="1" applyFill="1" applyBorder="1" applyAlignment="1">
      <alignment horizontal="left" vertical="center" wrapText="1"/>
    </xf>
    <xf numFmtId="4" fontId="0" fillId="0" borderId="18" xfId="19" applyNumberFormat="1" applyFont="1" applyBorder="1" applyAlignment="1">
      <alignment horizontal="right" vertical="center" wrapText="1"/>
    </xf>
    <xf numFmtId="0" fontId="0" fillId="0" borderId="0" xfId="0" applyFont="1" applyBorder="1" applyAlignment="1">
      <alignment wrapText="1"/>
    </xf>
    <xf numFmtId="4" fontId="6" fillId="0" borderId="12" xfId="15" applyNumberFormat="1" applyFont="1" applyFill="1" applyBorder="1" applyAlignment="1">
      <alignment horizontal="right" vertical="center"/>
    </xf>
    <xf numFmtId="4" fontId="6" fillId="0" borderId="6" xfId="15" applyNumberFormat="1" applyFont="1" applyFill="1" applyBorder="1" applyAlignment="1">
      <alignment horizontal="right" vertical="center"/>
    </xf>
    <xf numFmtId="49" fontId="17" fillId="0" borderId="5" xfId="15" applyNumberFormat="1" applyFont="1" applyFill="1" applyBorder="1" applyAlignment="1">
      <alignment horizontal="center" vertical="center"/>
    </xf>
    <xf numFmtId="4" fontId="0" fillId="0" borderId="6" xfId="15" applyNumberFormat="1" applyFont="1" applyFill="1" applyBorder="1" applyAlignment="1">
      <alignment horizontal="right" vertical="center"/>
    </xf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/>
    </xf>
    <xf numFmtId="0" fontId="8" fillId="0" borderId="0" xfId="0" applyFont="1" applyAlignment="1">
      <alignment horizontal="right"/>
    </xf>
    <xf numFmtId="0" fontId="31" fillId="0" borderId="0" xfId="0" applyFont="1" applyAlignment="1">
      <alignment vertical="center" wrapText="1"/>
    </xf>
    <xf numFmtId="4" fontId="9" fillId="0" borderId="0" xfId="0" applyNumberFormat="1" applyFont="1" applyAlignment="1">
      <alignment horizontal="center" vertical="center"/>
    </xf>
    <xf numFmtId="0" fontId="32" fillId="0" borderId="0" xfId="0" applyFont="1" applyAlignment="1">
      <alignment horizontal="center"/>
    </xf>
    <xf numFmtId="0" fontId="8" fillId="0" borderId="0" xfId="0" applyFont="1" applyAlignment="1">
      <alignment horizontal="right" vertical="center"/>
    </xf>
    <xf numFmtId="0" fontId="11" fillId="2" borderId="19" xfId="0" applyFont="1" applyFill="1" applyBorder="1" applyAlignment="1">
      <alignment horizontal="center" vertical="center" wrapText="1"/>
    </xf>
    <xf numFmtId="4" fontId="6" fillId="0" borderId="20" xfId="19" applyNumberFormat="1" applyFont="1" applyBorder="1" applyAlignment="1">
      <alignment horizontal="right" vertical="center" wrapText="1"/>
    </xf>
    <xf numFmtId="4" fontId="0" fillId="0" borderId="20" xfId="19" applyNumberFormat="1" applyFont="1" applyBorder="1" applyAlignment="1">
      <alignment horizontal="right" vertical="center" wrapText="1"/>
    </xf>
    <xf numFmtId="49" fontId="28" fillId="0" borderId="0" xfId="0" applyNumberFormat="1" applyFont="1" applyAlignment="1">
      <alignment horizontal="left" vertical="center" wrapText="1"/>
    </xf>
    <xf numFmtId="0" fontId="9" fillId="0" borderId="0" xfId="0" applyFont="1" applyAlignment="1">
      <alignment horizontal="center"/>
    </xf>
    <xf numFmtId="4" fontId="33" fillId="0" borderId="0" xfId="0" applyNumberFormat="1" applyFont="1" applyAlignment="1">
      <alignment horizontal="left"/>
    </xf>
    <xf numFmtId="0" fontId="34" fillId="2" borderId="1" xfId="0" applyFont="1" applyFill="1" applyBorder="1" applyAlignment="1">
      <alignment horizontal="center" vertical="center" wrapText="1"/>
    </xf>
    <xf numFmtId="0" fontId="34" fillId="2" borderId="21" xfId="0" applyFont="1" applyFill="1" applyBorder="1" applyAlignment="1">
      <alignment horizontal="center" vertical="center" wrapText="1"/>
    </xf>
    <xf numFmtId="0" fontId="34" fillId="2" borderId="2" xfId="0" applyFont="1" applyFill="1" applyBorder="1" applyAlignment="1">
      <alignment horizontal="center" vertical="center" wrapText="1"/>
    </xf>
    <xf numFmtId="0" fontId="34" fillId="2" borderId="3" xfId="0" applyFont="1" applyFill="1" applyBorder="1" applyAlignment="1">
      <alignment horizontal="center" vertical="center" wrapText="1"/>
    </xf>
    <xf numFmtId="49" fontId="0" fillId="0" borderId="10" xfId="0" applyNumberFormat="1" applyBorder="1" applyAlignment="1">
      <alignment horizontal="center" vertical="center" wrapText="1"/>
    </xf>
    <xf numFmtId="49" fontId="0" fillId="0" borderId="11" xfId="0" applyNumberFormat="1" applyBorder="1" applyAlignment="1">
      <alignment horizontal="left" vertical="center" wrapText="1"/>
    </xf>
    <xf numFmtId="4" fontId="0" fillId="0" borderId="11" xfId="0" applyNumberFormat="1" applyBorder="1" applyAlignment="1">
      <alignment horizontal="center" vertical="center" wrapText="1"/>
    </xf>
    <xf numFmtId="4" fontId="0" fillId="0" borderId="12" xfId="0" applyNumberFormat="1" applyBorder="1" applyAlignment="1">
      <alignment horizontal="center" vertical="center" wrapText="1"/>
    </xf>
    <xf numFmtId="49" fontId="0" fillId="0" borderId="22" xfId="0" applyNumberFormat="1" applyBorder="1" applyAlignment="1">
      <alignment horizontal="center" vertical="center" wrapText="1"/>
    </xf>
    <xf numFmtId="49" fontId="0" fillId="0" borderId="23" xfId="0" applyNumberFormat="1" applyBorder="1" applyAlignment="1">
      <alignment horizontal="left" vertical="center" wrapText="1"/>
    </xf>
    <xf numFmtId="4" fontId="0" fillId="0" borderId="23" xfId="0" applyNumberFormat="1" applyBorder="1" applyAlignment="1">
      <alignment horizontal="center" vertical="center" wrapText="1"/>
    </xf>
    <xf numFmtId="4" fontId="0" fillId="0" borderId="24" xfId="0" applyNumberFormat="1" applyBorder="1" applyAlignment="1">
      <alignment horizontal="center" vertical="center" wrapText="1"/>
    </xf>
    <xf numFmtId="4" fontId="34" fillId="2" borderId="2" xfId="0" applyNumberFormat="1" applyFont="1" applyFill="1" applyBorder="1" applyAlignment="1">
      <alignment horizontal="center" vertical="center" wrapText="1"/>
    </xf>
    <xf numFmtId="4" fontId="34" fillId="2" borderId="3" xfId="0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 wrapText="1"/>
    </xf>
    <xf numFmtId="176" fontId="0" fillId="0" borderId="0" xfId="0" applyNumberFormat="1" applyFont="1" applyAlignment="1">
      <alignment horizontal="center" wrapText="1"/>
    </xf>
    <xf numFmtId="0" fontId="0" fillId="0" borderId="0" xfId="0" applyNumberFormat="1" applyFont="1" applyAlignment="1">
      <alignment horizontal="center" wrapText="1"/>
    </xf>
    <xf numFmtId="4" fontId="0" fillId="0" borderId="0" xfId="0" applyNumberFormat="1" applyFont="1" applyAlignment="1">
      <alignment horizontal="center" wrapText="1"/>
    </xf>
    <xf numFmtId="171" fontId="0" fillId="0" borderId="0" xfId="0" applyNumberFormat="1" applyFont="1" applyAlignment="1">
      <alignment horizontal="center" wrapText="1"/>
    </xf>
    <xf numFmtId="49" fontId="3" fillId="0" borderId="0" xfId="0" applyNumberFormat="1" applyFont="1" applyAlignment="1">
      <alignment horizontal="left" vertical="center" wrapText="1"/>
    </xf>
    <xf numFmtId="0" fontId="0" fillId="0" borderId="0" xfId="0" applyFont="1" applyBorder="1" applyAlignment="1">
      <alignment horizontal="center" wrapText="1"/>
    </xf>
    <xf numFmtId="171" fontId="38" fillId="2" borderId="11" xfId="0" applyNumberFormat="1" applyFont="1" applyFill="1" applyBorder="1" applyAlignment="1">
      <alignment horizontal="center" vertical="center" wrapText="1"/>
    </xf>
    <xf numFmtId="171" fontId="0" fillId="2" borderId="11" xfId="0" applyNumberFormat="1" applyFont="1" applyFill="1" applyBorder="1" applyAlignment="1">
      <alignment horizontal="center" vertical="center" wrapText="1"/>
    </xf>
    <xf numFmtId="171" fontId="36" fillId="2" borderId="11" xfId="0" applyNumberFormat="1" applyFont="1" applyFill="1" applyBorder="1" applyAlignment="1">
      <alignment horizontal="center" vertical="center" wrapText="1" shrinkToFit="1"/>
    </xf>
    <xf numFmtId="171" fontId="37" fillId="2" borderId="11" xfId="0" applyNumberFormat="1" applyFont="1" applyFill="1" applyBorder="1" applyAlignment="1">
      <alignment horizontal="center" vertical="center" wrapText="1"/>
    </xf>
    <xf numFmtId="171" fontId="39" fillId="2" borderId="11" xfId="0" applyNumberFormat="1" applyFont="1" applyFill="1" applyBorder="1" applyAlignment="1">
      <alignment horizontal="center" vertical="center" wrapText="1"/>
    </xf>
    <xf numFmtId="0" fontId="38" fillId="2" borderId="11" xfId="0" applyFont="1" applyFill="1" applyBorder="1" applyAlignment="1">
      <alignment horizontal="center" vertical="center" wrapText="1" shrinkToFit="1"/>
    </xf>
    <xf numFmtId="1" fontId="0" fillId="0" borderId="10" xfId="0" applyNumberFormat="1" applyFont="1" applyFill="1" applyBorder="1" applyAlignment="1">
      <alignment horizontal="center" vertical="center" wrapText="1"/>
    </xf>
    <xf numFmtId="1" fontId="0" fillId="0" borderId="11" xfId="0" applyNumberFormat="1" applyFont="1" applyFill="1" applyBorder="1" applyAlignment="1">
      <alignment horizontal="center" vertical="center" wrapText="1"/>
    </xf>
    <xf numFmtId="0" fontId="0" fillId="0" borderId="11" xfId="0" applyNumberFormat="1" applyFont="1" applyFill="1" applyBorder="1" applyAlignment="1">
      <alignment horizontal="center" vertical="center" wrapText="1"/>
    </xf>
    <xf numFmtId="1" fontId="0" fillId="0" borderId="12" xfId="0" applyNumberFormat="1" applyFont="1" applyFill="1" applyBorder="1" applyAlignment="1">
      <alignment horizontal="center" vertical="center" wrapText="1"/>
    </xf>
    <xf numFmtId="1" fontId="0" fillId="0" borderId="0" xfId="0" applyNumberFormat="1" applyFont="1" applyFill="1" applyAlignment="1">
      <alignment horizontal="center" vertical="center" wrapText="1"/>
    </xf>
    <xf numFmtId="3" fontId="0" fillId="0" borderId="10" xfId="0" applyNumberFormat="1" applyFont="1" applyBorder="1" applyAlignment="1">
      <alignment horizontal="center" vertical="center" wrapText="1"/>
    </xf>
    <xf numFmtId="3" fontId="0" fillId="0" borderId="11" xfId="0" applyNumberFormat="1" applyFont="1" applyBorder="1" applyAlignment="1">
      <alignment horizontal="center" vertical="center" wrapText="1"/>
    </xf>
    <xf numFmtId="3" fontId="0" fillId="0" borderId="11" xfId="0" applyNumberFormat="1" applyFont="1" applyBorder="1" applyAlignment="1">
      <alignment horizontal="left" vertical="center" wrapText="1"/>
    </xf>
    <xf numFmtId="176" fontId="0" fillId="0" borderId="11" xfId="0" applyNumberFormat="1" applyFont="1" applyBorder="1" applyAlignment="1">
      <alignment horizontal="center" vertical="center" wrapText="1"/>
    </xf>
    <xf numFmtId="0" fontId="0" fillId="0" borderId="11" xfId="0" applyNumberFormat="1" applyFont="1" applyBorder="1" applyAlignment="1">
      <alignment horizontal="center" vertical="center" wrapText="1"/>
    </xf>
    <xf numFmtId="171" fontId="0" fillId="0" borderId="11" xfId="0" applyNumberFormat="1" applyFont="1" applyBorder="1" applyAlignment="1">
      <alignment horizontal="center" vertical="center" wrapText="1"/>
    </xf>
    <xf numFmtId="176" fontId="0" fillId="0" borderId="12" xfId="0" applyNumberFormat="1" applyFont="1" applyBorder="1" applyAlignment="1">
      <alignment horizontal="center" vertical="center" wrapText="1"/>
    </xf>
    <xf numFmtId="0" fontId="0" fillId="0" borderId="0" xfId="0" applyFont="1" applyAlignment="1">
      <alignment horizontal="center" wrapText="1"/>
    </xf>
    <xf numFmtId="3" fontId="37" fillId="0" borderId="11" xfId="0" applyNumberFormat="1" applyFont="1" applyBorder="1" applyAlignment="1">
      <alignment horizontal="left" vertical="center" wrapText="1"/>
    </xf>
    <xf numFmtId="3" fontId="0" fillId="0" borderId="12" xfId="0" applyNumberFormat="1" applyFont="1" applyBorder="1" applyAlignment="1">
      <alignment horizontal="center" vertical="center" wrapText="1"/>
    </xf>
    <xf numFmtId="3" fontId="6" fillId="0" borderId="10" xfId="0" applyNumberFormat="1" applyFont="1" applyBorder="1" applyAlignment="1">
      <alignment horizontal="center" vertical="center" wrapText="1"/>
    </xf>
    <xf numFmtId="3" fontId="6" fillId="0" borderId="11" xfId="0" applyNumberFormat="1" applyFont="1" applyBorder="1" applyAlignment="1">
      <alignment horizontal="center" vertical="center" wrapText="1"/>
    </xf>
    <xf numFmtId="3" fontId="6" fillId="0" borderId="11" xfId="0" applyNumberFormat="1" applyFont="1" applyBorder="1" applyAlignment="1">
      <alignment horizontal="left" vertical="center" wrapText="1"/>
    </xf>
    <xf numFmtId="3" fontId="6" fillId="0" borderId="12" xfId="0" applyNumberFormat="1" applyFont="1" applyBorder="1" applyAlignment="1">
      <alignment horizontal="center" vertical="center" wrapText="1"/>
    </xf>
    <xf numFmtId="0" fontId="6" fillId="0" borderId="0" xfId="0" applyFont="1" applyAlignment="1">
      <alignment horizontal="center" wrapText="1"/>
    </xf>
    <xf numFmtId="3" fontId="0" fillId="0" borderId="11" xfId="0" applyNumberFormat="1" applyFont="1" applyBorder="1" applyAlignment="1">
      <alignment horizontal="center" vertical="center" wrapText="1"/>
    </xf>
    <xf numFmtId="3" fontId="37" fillId="0" borderId="11" xfId="0" applyNumberFormat="1" applyFont="1" applyBorder="1" applyAlignment="1">
      <alignment vertical="center" wrapText="1"/>
    </xf>
    <xf numFmtId="3" fontId="6" fillId="0" borderId="11" xfId="0" applyNumberFormat="1" applyFont="1" applyBorder="1" applyAlignment="1">
      <alignment vertical="center" wrapText="1"/>
    </xf>
    <xf numFmtId="3" fontId="0" fillId="0" borderId="11" xfId="0" applyNumberFormat="1" applyFont="1" applyBorder="1" applyAlignment="1">
      <alignment vertical="center" wrapText="1"/>
    </xf>
    <xf numFmtId="3" fontId="6" fillId="2" borderId="25" xfId="0" applyNumberFormat="1" applyFont="1" applyFill="1" applyBorder="1" applyAlignment="1">
      <alignment horizontal="center" vertical="center" wrapText="1"/>
    </xf>
    <xf numFmtId="3" fontId="6" fillId="2" borderId="26" xfId="0" applyNumberFormat="1" applyFont="1" applyFill="1" applyBorder="1" applyAlignment="1">
      <alignment horizontal="center" vertical="center" wrapText="1"/>
    </xf>
    <xf numFmtId="3" fontId="6" fillId="2" borderId="27" xfId="0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 horizontal="left" wrapText="1"/>
    </xf>
    <xf numFmtId="0" fontId="13" fillId="0" borderId="0" xfId="0" applyFont="1" applyBorder="1" applyAlignment="1">
      <alignment horizontal="center" vertical="center" wrapText="1"/>
    </xf>
    <xf numFmtId="0" fontId="36" fillId="0" borderId="11" xfId="0" applyFont="1" applyBorder="1" applyAlignment="1">
      <alignment horizontal="center" vertical="center" wrapText="1"/>
    </xf>
    <xf numFmtId="0" fontId="36" fillId="0" borderId="11" xfId="0" applyFont="1" applyBorder="1" applyAlignment="1">
      <alignment horizontal="left" vertical="center" wrapText="1"/>
    </xf>
    <xf numFmtId="3" fontId="36" fillId="0" borderId="11" xfId="0" applyNumberFormat="1" applyFont="1" applyBorder="1" applyAlignment="1">
      <alignment horizontal="right" vertical="center" wrapText="1"/>
    </xf>
    <xf numFmtId="0" fontId="25" fillId="2" borderId="11" xfId="0" applyFont="1" applyFill="1" applyBorder="1" applyAlignment="1">
      <alignment horizontal="center" vertical="center" wrapText="1"/>
    </xf>
    <xf numFmtId="3" fontId="25" fillId="2" borderId="11" xfId="0" applyNumberFormat="1" applyFont="1" applyFill="1" applyBorder="1" applyAlignment="1">
      <alignment horizontal="right" vertical="center" wrapText="1"/>
    </xf>
    <xf numFmtId="0" fontId="6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6" fillId="2" borderId="11" xfId="0" applyFont="1" applyFill="1" applyBorder="1" applyAlignment="1">
      <alignment horizontal="center" vertical="center" wrapText="1"/>
    </xf>
    <xf numFmtId="0" fontId="0" fillId="0" borderId="23" xfId="0" applyBorder="1" applyAlignment="1">
      <alignment horizontal="left" vertical="center" wrapText="1"/>
    </xf>
    <xf numFmtId="3" fontId="0" fillId="0" borderId="23" xfId="0" applyNumberFormat="1" applyBorder="1" applyAlignment="1">
      <alignment horizontal="center" vertical="center" wrapText="1"/>
    </xf>
    <xf numFmtId="0" fontId="0" fillId="0" borderId="5" xfId="0" applyBorder="1" applyAlignment="1">
      <alignment horizontal="left" vertical="center" wrapText="1"/>
    </xf>
    <xf numFmtId="3" fontId="0" fillId="0" borderId="5" xfId="0" applyNumberFormat="1" applyBorder="1" applyAlignment="1">
      <alignment horizontal="center" vertical="center" wrapText="1"/>
    </xf>
    <xf numFmtId="0" fontId="0" fillId="0" borderId="17" xfId="0" applyBorder="1" applyAlignment="1">
      <alignment horizontal="left" vertical="center" wrapText="1"/>
    </xf>
    <xf numFmtId="0" fontId="0" fillId="0" borderId="17" xfId="0" applyBorder="1" applyAlignment="1">
      <alignment horizontal="center" vertical="center" wrapText="1"/>
    </xf>
    <xf numFmtId="3" fontId="0" fillId="0" borderId="17" xfId="0" applyNumberForma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3" fontId="0" fillId="0" borderId="11" xfId="0" applyNumberFormat="1" applyBorder="1" applyAlignment="1">
      <alignment horizontal="center" vertical="center" wrapText="1"/>
    </xf>
    <xf numFmtId="0" fontId="0" fillId="2" borderId="11" xfId="0" applyFill="1" applyBorder="1" applyAlignment="1">
      <alignment horizontal="center" vertical="center" wrapText="1"/>
    </xf>
    <xf numFmtId="3" fontId="0" fillId="2" borderId="11" xfId="0" applyNumberFormat="1" applyFill="1" applyBorder="1" applyAlignment="1">
      <alignment horizontal="center" vertical="center" wrapText="1"/>
    </xf>
    <xf numFmtId="3" fontId="6" fillId="2" borderId="11" xfId="0" applyNumberFormat="1" applyFont="1" applyFill="1" applyBorder="1" applyAlignment="1">
      <alignment horizontal="center" vertical="center" wrapText="1"/>
    </xf>
    <xf numFmtId="0" fontId="14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16" fillId="2" borderId="11" xfId="0" applyFont="1" applyFill="1" applyBorder="1" applyAlignment="1">
      <alignment horizontal="center" vertical="center" wrapText="1"/>
    </xf>
    <xf numFmtId="0" fontId="36" fillId="0" borderId="23" xfId="0" applyFont="1" applyBorder="1" applyAlignment="1">
      <alignment horizontal="center" vertical="center" wrapText="1"/>
    </xf>
    <xf numFmtId="0" fontId="36" fillId="0" borderId="23" xfId="0" applyFont="1" applyBorder="1" applyAlignment="1">
      <alignment horizontal="left" vertical="center" wrapText="1"/>
    </xf>
    <xf numFmtId="4" fontId="36" fillId="0" borderId="23" xfId="0" applyNumberFormat="1" applyFont="1" applyBorder="1" applyAlignment="1">
      <alignment horizontal="right" vertical="center" wrapText="1"/>
    </xf>
    <xf numFmtId="4" fontId="36" fillId="0" borderId="11" xfId="0" applyNumberFormat="1" applyFont="1" applyBorder="1" applyAlignment="1">
      <alignment horizontal="right" vertical="center" wrapText="1"/>
    </xf>
    <xf numFmtId="0" fontId="36" fillId="0" borderId="17" xfId="0" applyFont="1" applyBorder="1" applyAlignment="1">
      <alignment horizontal="center" vertical="center" wrapText="1"/>
    </xf>
    <xf numFmtId="0" fontId="36" fillId="0" borderId="17" xfId="0" applyFont="1" applyBorder="1" applyAlignment="1">
      <alignment horizontal="left" vertical="center" wrapText="1"/>
    </xf>
    <xf numFmtId="4" fontId="36" fillId="0" borderId="17" xfId="0" applyNumberFormat="1" applyFont="1" applyBorder="1" applyAlignment="1">
      <alignment horizontal="right" vertical="center" wrapText="1"/>
    </xf>
    <xf numFmtId="0" fontId="25" fillId="0" borderId="11" xfId="0" applyFont="1" applyBorder="1" applyAlignment="1">
      <alignment horizontal="center" vertical="center" wrapText="1"/>
    </xf>
    <xf numFmtId="0" fontId="25" fillId="0" borderId="11" xfId="0" applyFont="1" applyBorder="1" applyAlignment="1">
      <alignment horizontal="left" vertical="center" wrapText="1"/>
    </xf>
    <xf numFmtId="4" fontId="25" fillId="0" borderId="11" xfId="0" applyNumberFormat="1" applyFont="1" applyBorder="1" applyAlignment="1">
      <alignment horizontal="right" vertical="center" wrapText="1"/>
    </xf>
    <xf numFmtId="0" fontId="6" fillId="0" borderId="0" xfId="0" applyFont="1" applyAlignment="1">
      <alignment wrapText="1"/>
    </xf>
    <xf numFmtId="0" fontId="25" fillId="2" borderId="11" xfId="0" applyFont="1" applyFill="1" applyBorder="1" applyAlignment="1">
      <alignment wrapText="1"/>
    </xf>
    <xf numFmtId="4" fontId="25" fillId="2" borderId="11" xfId="0" applyNumberFormat="1" applyFont="1" applyFill="1" applyBorder="1" applyAlignment="1">
      <alignment wrapText="1"/>
    </xf>
    <xf numFmtId="0" fontId="36" fillId="0" borderId="0" xfId="0" applyFont="1" applyAlignment="1">
      <alignment wrapText="1"/>
    </xf>
    <xf numFmtId="4" fontId="36" fillId="0" borderId="0" xfId="0" applyNumberFormat="1" applyFont="1" applyAlignment="1">
      <alignment wrapText="1"/>
    </xf>
    <xf numFmtId="0" fontId="0" fillId="0" borderId="0" xfId="0" applyAlignment="1">
      <alignment horizontal="center"/>
    </xf>
    <xf numFmtId="0" fontId="40" fillId="0" borderId="0" xfId="0" applyFont="1" applyAlignment="1">
      <alignment vertical="center" wrapText="1"/>
    </xf>
    <xf numFmtId="0" fontId="4" fillId="0" borderId="0" xfId="0" applyFont="1" applyBorder="1" applyAlignment="1">
      <alignment horizontal="center"/>
    </xf>
    <xf numFmtId="0" fontId="6" fillId="2" borderId="14" xfId="0" applyFont="1" applyFill="1" applyBorder="1" applyAlignment="1">
      <alignment horizontal="center" vertical="center" wrapText="1"/>
    </xf>
    <xf numFmtId="0" fontId="6" fillId="2" borderId="28" xfId="0" applyFont="1" applyFill="1" applyBorder="1" applyAlignment="1">
      <alignment horizontal="center" vertical="center" wrapText="1"/>
    </xf>
    <xf numFmtId="0" fontId="6" fillId="2" borderId="26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4" fontId="23" fillId="0" borderId="11" xfId="0" applyNumberFormat="1" applyFont="1" applyBorder="1" applyAlignment="1">
      <alignment horizontal="center" vertical="center"/>
    </xf>
    <xf numFmtId="4" fontId="23" fillId="0" borderId="12" xfId="0" applyNumberFormat="1" applyFont="1" applyBorder="1" applyAlignment="1">
      <alignment horizontal="center" vertical="center"/>
    </xf>
    <xf numFmtId="0" fontId="6" fillId="0" borderId="0" xfId="0" applyFont="1" applyAlignment="1">
      <alignment/>
    </xf>
    <xf numFmtId="0" fontId="0" fillId="0" borderId="10" xfId="0" applyBorder="1" applyAlignment="1">
      <alignment horizontal="center" vertical="center"/>
    </xf>
    <xf numFmtId="0" fontId="37" fillId="0" borderId="29" xfId="0" applyFont="1" applyBorder="1" applyAlignment="1">
      <alignment horizontal="center" vertical="center"/>
    </xf>
    <xf numFmtId="0" fontId="37" fillId="0" borderId="11" xfId="0" applyFont="1" applyBorder="1" applyAlignment="1">
      <alignment horizontal="center" vertical="center" wrapText="1"/>
    </xf>
    <xf numFmtId="0" fontId="37" fillId="0" borderId="11" xfId="0" applyFont="1" applyBorder="1" applyAlignment="1">
      <alignment horizontal="left" vertical="center" wrapText="1"/>
    </xf>
    <xf numFmtId="4" fontId="37" fillId="0" borderId="11" xfId="0" applyNumberFormat="1" applyFont="1" applyBorder="1" applyAlignment="1">
      <alignment horizontal="center" vertical="center"/>
    </xf>
    <xf numFmtId="4" fontId="37" fillId="0" borderId="12" xfId="0" applyNumberFormat="1" applyFont="1" applyBorder="1" applyAlignment="1">
      <alignment horizontal="center" vertical="center"/>
    </xf>
    <xf numFmtId="0" fontId="37" fillId="0" borderId="23" xfId="0" applyFont="1" applyBorder="1" applyAlignment="1">
      <alignment horizontal="left" vertical="center" wrapText="1"/>
    </xf>
    <xf numFmtId="0" fontId="37" fillId="0" borderId="30" xfId="0" applyFont="1" applyBorder="1" applyAlignment="1">
      <alignment horizontal="center" vertical="center"/>
    </xf>
    <xf numFmtId="0" fontId="37" fillId="0" borderId="17" xfId="0" applyFont="1" applyBorder="1" applyAlignment="1">
      <alignment horizontal="center" vertical="center" wrapText="1"/>
    </xf>
    <xf numFmtId="0" fontId="37" fillId="0" borderId="17" xfId="0" applyFont="1" applyBorder="1" applyAlignment="1">
      <alignment horizontal="left" vertical="center" wrapText="1"/>
    </xf>
    <xf numFmtId="4" fontId="37" fillId="0" borderId="17" xfId="0" applyNumberFormat="1" applyFont="1" applyBorder="1" applyAlignment="1">
      <alignment horizontal="center" vertical="center"/>
    </xf>
    <xf numFmtId="4" fontId="37" fillId="0" borderId="18" xfId="0" applyNumberFormat="1" applyFont="1" applyBorder="1" applyAlignment="1">
      <alignment horizontal="center" vertical="center"/>
    </xf>
    <xf numFmtId="0" fontId="37" fillId="0" borderId="31" xfId="0" applyFont="1" applyBorder="1" applyAlignment="1">
      <alignment horizontal="center" vertical="center"/>
    </xf>
    <xf numFmtId="0" fontId="37" fillId="0" borderId="23" xfId="0" applyFont="1" applyBorder="1" applyAlignment="1">
      <alignment horizontal="center" vertical="center" wrapText="1"/>
    </xf>
    <xf numFmtId="4" fontId="37" fillId="0" borderId="23" xfId="0" applyNumberFormat="1" applyFont="1" applyBorder="1" applyAlignment="1">
      <alignment horizontal="center" vertical="center"/>
    </xf>
    <xf numFmtId="4" fontId="37" fillId="0" borderId="24" xfId="0" applyNumberFormat="1" applyFont="1" applyBorder="1" applyAlignment="1">
      <alignment horizontal="center" vertical="center"/>
    </xf>
    <xf numFmtId="4" fontId="23" fillId="0" borderId="23" xfId="0" applyNumberFormat="1" applyFont="1" applyBorder="1" applyAlignment="1">
      <alignment horizontal="center" vertical="center"/>
    </xf>
    <xf numFmtId="4" fontId="23" fillId="0" borderId="24" xfId="0" applyNumberFormat="1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37" fillId="0" borderId="32" xfId="0" applyFont="1" applyBorder="1" applyAlignment="1">
      <alignment horizontal="center" vertical="center" wrapText="1"/>
    </xf>
    <xf numFmtId="0" fontId="37" fillId="0" borderId="29" xfId="0" applyFont="1" applyBorder="1" applyAlignment="1">
      <alignment horizontal="center" vertical="center" wrapText="1"/>
    </xf>
    <xf numFmtId="4" fontId="23" fillId="2" borderId="2" xfId="0" applyNumberFormat="1" applyFont="1" applyFill="1" applyBorder="1" applyAlignment="1">
      <alignment horizontal="center" vertical="center"/>
    </xf>
    <xf numFmtId="4" fontId="23" fillId="2" borderId="3" xfId="0" applyNumberFormat="1" applyFont="1" applyFill="1" applyBorder="1" applyAlignment="1">
      <alignment horizontal="center" vertical="center"/>
    </xf>
    <xf numFmtId="0" fontId="9" fillId="0" borderId="0" xfId="0" applyFont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25" fillId="2" borderId="21" xfId="0" applyFont="1" applyFill="1" applyBorder="1" applyAlignment="1">
      <alignment horizontal="center" vertical="center" wrapText="1"/>
    </xf>
    <xf numFmtId="0" fontId="6" fillId="2" borderId="21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33" xfId="0" applyFont="1" applyBorder="1" applyAlignment="1">
      <alignment horizontal="center" vertical="center" wrapText="1"/>
    </xf>
    <xf numFmtId="0" fontId="0" fillId="0" borderId="33" xfId="0" applyBorder="1" applyAlignment="1">
      <alignment horizontal="center" vertical="center" wrapText="1"/>
    </xf>
    <xf numFmtId="0" fontId="6" fillId="0" borderId="5" xfId="0" applyFont="1" applyBorder="1" applyAlignment="1">
      <alignment vertical="center" wrapText="1"/>
    </xf>
    <xf numFmtId="0" fontId="0" fillId="0" borderId="4" xfId="0" applyBorder="1" applyAlignment="1">
      <alignment horizontal="center" vertical="center" wrapText="1"/>
    </xf>
    <xf numFmtId="49" fontId="0" fillId="0" borderId="4" xfId="0" applyNumberFormat="1" applyBorder="1" applyAlignment="1">
      <alignment horizontal="center" vertical="center" wrapText="1"/>
    </xf>
    <xf numFmtId="49" fontId="0" fillId="0" borderId="33" xfId="0" applyNumberFormat="1" applyBorder="1" applyAlignment="1">
      <alignment horizontal="center" vertical="center" wrapText="1"/>
    </xf>
    <xf numFmtId="4" fontId="0" fillId="0" borderId="6" xfId="0" applyNumberFormat="1" applyBorder="1" applyAlignment="1">
      <alignment horizontal="right" vertical="center" wrapText="1"/>
    </xf>
    <xf numFmtId="4" fontId="6" fillId="2" borderId="3" xfId="0" applyNumberFormat="1" applyFont="1" applyFill="1" applyBorder="1" applyAlignment="1">
      <alignment horizontal="center" vertical="center" wrapText="1"/>
    </xf>
    <xf numFmtId="0" fontId="0" fillId="0" borderId="5" xfId="0" applyBorder="1" applyAlignment="1">
      <alignment vertical="center" wrapText="1"/>
    </xf>
    <xf numFmtId="4" fontId="0" fillId="0" borderId="6" xfId="0" applyNumberFormat="1" applyBorder="1" applyAlignment="1">
      <alignment vertical="center" wrapText="1"/>
    </xf>
    <xf numFmtId="0" fontId="23" fillId="2" borderId="1" xfId="0" applyFont="1" applyFill="1" applyBorder="1" applyAlignment="1">
      <alignment horizontal="center" vertical="center" wrapText="1"/>
    </xf>
    <xf numFmtId="0" fontId="16" fillId="2" borderId="21" xfId="0" applyFont="1" applyFill="1" applyBorder="1" applyAlignment="1">
      <alignment horizontal="center" vertical="center" wrapText="1"/>
    </xf>
    <xf numFmtId="0" fontId="42" fillId="0" borderId="0" xfId="0" applyFont="1" applyAlignment="1">
      <alignment horizontal="center" vertical="center" wrapText="1"/>
    </xf>
    <xf numFmtId="0" fontId="22" fillId="0" borderId="0" xfId="0" applyFont="1" applyAlignment="1">
      <alignment vertical="center" wrapText="1"/>
    </xf>
    <xf numFmtId="0" fontId="5" fillId="2" borderId="34" xfId="0" applyFont="1" applyFill="1" applyBorder="1" applyAlignment="1">
      <alignment horizontal="center" vertical="center" wrapText="1"/>
    </xf>
    <xf numFmtId="0" fontId="11" fillId="2" borderId="35" xfId="0" applyFont="1" applyFill="1" applyBorder="1" applyAlignment="1">
      <alignment horizontal="center" vertical="center" wrapText="1"/>
    </xf>
    <xf numFmtId="0" fontId="6" fillId="2" borderId="36" xfId="0" applyFont="1" applyFill="1" applyBorder="1" applyAlignment="1">
      <alignment horizontal="center" vertical="center" wrapText="1"/>
    </xf>
    <xf numFmtId="0" fontId="5" fillId="0" borderId="37" xfId="0" applyFont="1" applyFill="1" applyBorder="1" applyAlignment="1">
      <alignment horizontal="center" vertical="center" wrapText="1"/>
    </xf>
    <xf numFmtId="0" fontId="11" fillId="0" borderId="5" xfId="0" applyFont="1" applyFill="1" applyBorder="1" applyAlignment="1">
      <alignment horizontal="center" vertical="center" wrapText="1"/>
    </xf>
    <xf numFmtId="0" fontId="6" fillId="0" borderId="38" xfId="0" applyFont="1" applyFill="1" applyBorder="1" applyAlignment="1">
      <alignment horizontal="center" vertical="center" wrapText="1"/>
    </xf>
    <xf numFmtId="49" fontId="0" fillId="0" borderId="37" xfId="0" applyNumberFormat="1" applyFont="1" applyBorder="1" applyAlignment="1">
      <alignment horizontal="center" vertical="center" wrapText="1"/>
    </xf>
    <xf numFmtId="4" fontId="0" fillId="0" borderId="38" xfId="0" applyNumberFormat="1" applyFont="1" applyFill="1" applyBorder="1" applyAlignment="1">
      <alignment horizontal="right" vertical="center" wrapText="1"/>
    </xf>
    <xf numFmtId="4" fontId="0" fillId="0" borderId="38" xfId="0" applyNumberFormat="1" applyFont="1" applyFill="1" applyBorder="1" applyAlignment="1">
      <alignment vertical="center" wrapText="1"/>
    </xf>
    <xf numFmtId="4" fontId="6" fillId="2" borderId="36" xfId="0" applyNumberFormat="1" applyFont="1" applyFill="1" applyBorder="1" applyAlignment="1">
      <alignment horizontal="right" vertical="center" wrapText="1"/>
    </xf>
    <xf numFmtId="0" fontId="5" fillId="0" borderId="0" xfId="0" applyFont="1" applyAlignment="1">
      <alignment vertical="center" wrapText="1"/>
    </xf>
    <xf numFmtId="0" fontId="6" fillId="0" borderId="39" xfId="0" applyFont="1" applyFill="1" applyBorder="1" applyAlignment="1">
      <alignment horizontal="center" vertical="center" wrapText="1"/>
    </xf>
    <xf numFmtId="4" fontId="6" fillId="0" borderId="39" xfId="0" applyNumberFormat="1" applyFont="1" applyFill="1" applyBorder="1" applyAlignment="1">
      <alignment vertical="center" wrapText="1"/>
    </xf>
    <xf numFmtId="0" fontId="42" fillId="0" borderId="0" xfId="0" applyFont="1" applyFill="1" applyBorder="1" applyAlignment="1">
      <alignment horizontal="center" vertical="center" wrapText="1"/>
    </xf>
    <xf numFmtId="0" fontId="6" fillId="0" borderId="37" xfId="0" applyFont="1" applyFill="1" applyBorder="1" applyAlignment="1">
      <alignment horizontal="center" vertical="center" wrapText="1"/>
    </xf>
    <xf numFmtId="0" fontId="6" fillId="0" borderId="38" xfId="0" applyFont="1" applyFill="1" applyBorder="1" applyAlignment="1">
      <alignment horizontal="right" vertical="center" wrapText="1"/>
    </xf>
    <xf numFmtId="0" fontId="0" fillId="0" borderId="37" xfId="0" applyFont="1" applyBorder="1" applyAlignment="1">
      <alignment horizontal="center" vertical="center" wrapText="1"/>
    </xf>
    <xf numFmtId="4" fontId="22" fillId="0" borderId="0" xfId="0" applyNumberFormat="1" applyFont="1" applyAlignment="1">
      <alignment vertical="center" wrapText="1"/>
    </xf>
    <xf numFmtId="49" fontId="43" fillId="0" borderId="5" xfId="15" applyNumberFormat="1" applyFont="1" applyFill="1" applyBorder="1" applyAlignment="1">
      <alignment horizontal="center" vertical="center" wrapText="1"/>
    </xf>
    <xf numFmtId="0" fontId="23" fillId="2" borderId="11" xfId="0" applyFont="1" applyFill="1" applyBorder="1" applyAlignment="1">
      <alignment horizontal="center" vertical="center" wrapText="1"/>
    </xf>
    <xf numFmtId="4" fontId="15" fillId="0" borderId="0" xfId="19" applyNumberFormat="1" applyFont="1" applyAlignment="1">
      <alignment horizontal="center" vertical="center" wrapText="1"/>
    </xf>
    <xf numFmtId="171" fontId="38" fillId="2" borderId="11" xfId="0" applyNumberFormat="1" applyFont="1" applyFill="1" applyBorder="1" applyAlignment="1">
      <alignment horizontal="center" vertical="center" wrapText="1"/>
    </xf>
    <xf numFmtId="0" fontId="36" fillId="2" borderId="14" xfId="0" applyFont="1" applyFill="1" applyBorder="1" applyAlignment="1">
      <alignment horizontal="center" vertical="center" wrapText="1"/>
    </xf>
    <xf numFmtId="0" fontId="36" fillId="2" borderId="11" xfId="0" applyFont="1" applyFill="1" applyBorder="1" applyAlignment="1">
      <alignment horizontal="center" vertical="center" wrapText="1"/>
    </xf>
    <xf numFmtId="171" fontId="0" fillId="2" borderId="40" xfId="0" applyNumberFormat="1" applyFont="1" applyFill="1" applyBorder="1" applyAlignment="1">
      <alignment horizontal="center" vertical="center" wrapText="1"/>
    </xf>
    <xf numFmtId="171" fontId="0" fillId="2" borderId="41" xfId="0" applyNumberFormat="1" applyFont="1" applyFill="1" applyBorder="1" applyAlignment="1">
      <alignment horizontal="center" vertical="center" wrapText="1"/>
    </xf>
    <xf numFmtId="171" fontId="0" fillId="2" borderId="42" xfId="0" applyNumberFormat="1" applyFont="1" applyFill="1" applyBorder="1" applyAlignment="1">
      <alignment horizontal="center" vertical="center" wrapText="1"/>
    </xf>
    <xf numFmtId="0" fontId="38" fillId="2" borderId="9" xfId="0" applyFont="1" applyFill="1" applyBorder="1" applyAlignment="1">
      <alignment horizontal="center" vertical="center" wrapText="1"/>
    </xf>
    <xf numFmtId="0" fontId="38" fillId="2" borderId="18" xfId="0" applyFont="1" applyFill="1" applyBorder="1" applyAlignment="1">
      <alignment horizontal="center" vertical="center" wrapText="1"/>
    </xf>
    <xf numFmtId="0" fontId="35" fillId="0" borderId="43" xfId="0" applyFont="1" applyBorder="1" applyAlignment="1">
      <alignment horizontal="center" wrapText="1"/>
    </xf>
    <xf numFmtId="49" fontId="3" fillId="0" borderId="0" xfId="0" applyNumberFormat="1" applyFont="1" applyAlignment="1">
      <alignment horizontal="left" vertical="center" wrapText="1"/>
    </xf>
    <xf numFmtId="0" fontId="36" fillId="2" borderId="13" xfId="0" applyFont="1" applyFill="1" applyBorder="1" applyAlignment="1">
      <alignment horizontal="center" vertical="center" wrapText="1"/>
    </xf>
    <xf numFmtId="0" fontId="36" fillId="2" borderId="10" xfId="0" applyFont="1" applyFill="1" applyBorder="1" applyAlignment="1">
      <alignment horizontal="center" vertical="center" wrapText="1"/>
    </xf>
    <xf numFmtId="0" fontId="0" fillId="2" borderId="14" xfId="0" applyFont="1" applyFill="1" applyBorder="1" applyAlignment="1">
      <alignment horizontal="center" vertical="center" wrapText="1"/>
    </xf>
    <xf numFmtId="0" fontId="0" fillId="2" borderId="11" xfId="0" applyFont="1" applyFill="1" applyBorder="1" applyAlignment="1">
      <alignment horizontal="center" vertical="center" wrapText="1"/>
    </xf>
    <xf numFmtId="171" fontId="0" fillId="2" borderId="14" xfId="0" applyNumberFormat="1" applyFont="1" applyFill="1" applyBorder="1" applyAlignment="1">
      <alignment horizontal="center" vertical="center" wrapText="1"/>
    </xf>
    <xf numFmtId="171" fontId="0" fillId="2" borderId="11" xfId="0" applyNumberFormat="1" applyFont="1" applyFill="1" applyBorder="1" applyAlignment="1">
      <alignment horizontal="center" vertical="center" wrapText="1"/>
    </xf>
    <xf numFmtId="176" fontId="37" fillId="2" borderId="14" xfId="0" applyNumberFormat="1" applyFont="1" applyFill="1" applyBorder="1" applyAlignment="1">
      <alignment horizontal="center" vertical="center" wrapText="1"/>
    </xf>
    <xf numFmtId="176" fontId="37" fillId="2" borderId="11" xfId="0" applyNumberFormat="1" applyFont="1" applyFill="1" applyBorder="1" applyAlignment="1">
      <alignment horizontal="center" vertical="center" wrapText="1"/>
    </xf>
    <xf numFmtId="0" fontId="0" fillId="2" borderId="14" xfId="0" applyNumberFormat="1" applyFont="1" applyFill="1" applyBorder="1" applyAlignment="1">
      <alignment horizontal="center" vertical="center" wrapText="1"/>
    </xf>
    <xf numFmtId="0" fontId="0" fillId="2" borderId="11" xfId="0" applyNumberFormat="1" applyFont="1" applyFill="1" applyBorder="1" applyAlignment="1">
      <alignment horizontal="center" vertical="center" wrapText="1"/>
    </xf>
    <xf numFmtId="171" fontId="38" fillId="2" borderId="14" xfId="0" applyNumberFormat="1" applyFont="1" applyFill="1" applyBorder="1" applyAlignment="1">
      <alignment horizontal="center" vertical="center" wrapText="1"/>
    </xf>
    <xf numFmtId="0" fontId="34" fillId="2" borderId="21" xfId="0" applyFont="1" applyFill="1" applyBorder="1" applyAlignment="1">
      <alignment horizontal="center" vertical="center" wrapText="1"/>
    </xf>
    <xf numFmtId="4" fontId="0" fillId="0" borderId="0" xfId="0" applyNumberFormat="1" applyFont="1" applyAlignment="1">
      <alignment horizontal="right" wrapText="1"/>
    </xf>
    <xf numFmtId="0" fontId="4" fillId="0" borderId="0" xfId="0" applyFont="1" applyAlignment="1">
      <alignment horizontal="center"/>
    </xf>
    <xf numFmtId="0" fontId="5" fillId="2" borderId="44" xfId="0" applyFont="1" applyFill="1" applyBorder="1" applyAlignment="1">
      <alignment horizontal="center" vertical="center"/>
    </xf>
    <xf numFmtId="0" fontId="5" fillId="2" borderId="21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wrapText="1"/>
    </xf>
    <xf numFmtId="4" fontId="9" fillId="0" borderId="0" xfId="0" applyNumberFormat="1" applyFont="1" applyAlignment="1">
      <alignment horizontal="center" vertical="center" wrapText="1"/>
    </xf>
    <xf numFmtId="49" fontId="19" fillId="2" borderId="44" xfId="15" applyNumberFormat="1" applyFont="1" applyFill="1" applyBorder="1" applyAlignment="1">
      <alignment horizontal="center" vertical="center" wrapText="1"/>
    </xf>
    <xf numFmtId="49" fontId="19" fillId="2" borderId="45" xfId="15" applyNumberFormat="1" applyFont="1" applyFill="1" applyBorder="1" applyAlignment="1">
      <alignment horizontal="center" vertical="center" wrapText="1"/>
    </xf>
    <xf numFmtId="49" fontId="19" fillId="2" borderId="21" xfId="15" applyNumberFormat="1" applyFont="1" applyFill="1" applyBorder="1" applyAlignment="1">
      <alignment horizontal="center" vertical="center" wrapText="1"/>
    </xf>
    <xf numFmtId="49" fontId="15" fillId="0" borderId="0" xfId="15" applyNumberFormat="1" applyFont="1" applyAlignment="1">
      <alignment horizontal="center" vertical="center" wrapText="1"/>
    </xf>
    <xf numFmtId="4" fontId="21" fillId="0" borderId="0" xfId="0" applyNumberFormat="1" applyFont="1" applyAlignment="1">
      <alignment horizontal="center" vertical="center"/>
    </xf>
    <xf numFmtId="49" fontId="19" fillId="2" borderId="1" xfId="0" applyNumberFormat="1" applyFont="1" applyFill="1" applyBorder="1" applyAlignment="1">
      <alignment horizontal="center" vertical="center" wrapText="1"/>
    </xf>
    <xf numFmtId="49" fontId="19" fillId="2" borderId="2" xfId="0" applyNumberFormat="1" applyFont="1" applyFill="1" applyBorder="1" applyAlignment="1">
      <alignment horizontal="center" vertical="center" wrapText="1"/>
    </xf>
    <xf numFmtId="4" fontId="15" fillId="0" borderId="0" xfId="19" applyNumberFormat="1" applyFont="1" applyAlignment="1">
      <alignment horizontal="center" vertical="center" wrapText="1"/>
    </xf>
    <xf numFmtId="4" fontId="24" fillId="0" borderId="0" xfId="0" applyNumberFormat="1" applyFont="1" applyAlignment="1">
      <alignment horizontal="center" vertical="center" wrapText="1"/>
    </xf>
    <xf numFmtId="0" fontId="7" fillId="2" borderId="44" xfId="0" applyFont="1" applyFill="1" applyBorder="1" applyAlignment="1">
      <alignment horizontal="center" vertical="center" wrapText="1"/>
    </xf>
    <xf numFmtId="0" fontId="7" fillId="2" borderId="45" xfId="0" applyFont="1" applyFill="1" applyBorder="1" applyAlignment="1">
      <alignment horizontal="center" vertical="center" wrapText="1"/>
    </xf>
    <xf numFmtId="0" fontId="7" fillId="2" borderId="21" xfId="0" applyFont="1" applyFill="1" applyBorder="1" applyAlignment="1">
      <alignment horizontal="center" vertical="center" wrapText="1"/>
    </xf>
    <xf numFmtId="4" fontId="29" fillId="0" borderId="0" xfId="19" applyNumberFormat="1" applyFont="1" applyAlignment="1">
      <alignment horizontal="center" vertical="center" wrapText="1"/>
    </xf>
    <xf numFmtId="4" fontId="9" fillId="0" borderId="0" xfId="0" applyNumberFormat="1" applyFont="1" applyAlignment="1">
      <alignment horizontal="center" vertical="center"/>
    </xf>
    <xf numFmtId="0" fontId="9" fillId="0" borderId="0" xfId="0" applyFont="1" applyAlignment="1">
      <alignment horizontal="center"/>
    </xf>
    <xf numFmtId="0" fontId="34" fillId="2" borderId="44" xfId="0" applyFont="1" applyFill="1" applyBorder="1" applyAlignment="1">
      <alignment horizontal="center" vertical="center" wrapText="1"/>
    </xf>
    <xf numFmtId="0" fontId="0" fillId="2" borderId="46" xfId="0" applyFont="1" applyFill="1" applyBorder="1" applyAlignment="1">
      <alignment horizontal="center" vertical="center" wrapText="1"/>
    </xf>
    <xf numFmtId="0" fontId="0" fillId="2" borderId="32" xfId="0" applyFont="1" applyFill="1" applyBorder="1" applyAlignment="1">
      <alignment horizontal="center" vertical="center" wrapText="1"/>
    </xf>
    <xf numFmtId="0" fontId="0" fillId="2" borderId="29" xfId="0" applyFont="1" applyFill="1" applyBorder="1" applyAlignment="1">
      <alignment horizontal="center" vertical="center" wrapText="1"/>
    </xf>
    <xf numFmtId="0" fontId="0" fillId="2" borderId="23" xfId="0" applyFont="1" applyFill="1" applyBorder="1" applyAlignment="1">
      <alignment horizontal="center" vertical="center" wrapText="1"/>
    </xf>
    <xf numFmtId="0" fontId="0" fillId="2" borderId="17" xfId="0" applyFont="1" applyFill="1" applyBorder="1" applyAlignment="1">
      <alignment horizontal="center" vertical="center" wrapText="1"/>
    </xf>
    <xf numFmtId="0" fontId="13" fillId="0" borderId="0" xfId="0" applyFont="1" applyBorder="1" applyAlignment="1">
      <alignment horizontal="center" vertical="center" wrapText="1"/>
    </xf>
    <xf numFmtId="0" fontId="0" fillId="2" borderId="5" xfId="0" applyFont="1" applyFill="1" applyBorder="1" applyAlignment="1">
      <alignment horizontal="center" vertical="center" wrapText="1"/>
    </xf>
    <xf numFmtId="0" fontId="6" fillId="2" borderId="23" xfId="0" applyFont="1" applyFill="1" applyBorder="1" applyAlignment="1">
      <alignment horizontal="center" vertical="center" wrapText="1"/>
    </xf>
    <xf numFmtId="0" fontId="6" fillId="2" borderId="17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6" fillId="0" borderId="0" xfId="0" applyFont="1" applyAlignment="1">
      <alignment horizontal="center" wrapText="1"/>
    </xf>
    <xf numFmtId="0" fontId="36" fillId="0" borderId="23" xfId="0" applyFont="1" applyBorder="1" applyAlignment="1">
      <alignment horizontal="center" vertical="center" wrapText="1"/>
    </xf>
    <xf numFmtId="0" fontId="36" fillId="0" borderId="17" xfId="0" applyFont="1" applyBorder="1" applyAlignment="1">
      <alignment horizontal="center" vertical="center" wrapText="1"/>
    </xf>
    <xf numFmtId="0" fontId="36" fillId="0" borderId="23" xfId="0" applyFont="1" applyBorder="1" applyAlignment="1">
      <alignment horizontal="left" vertical="center" wrapText="1"/>
    </xf>
    <xf numFmtId="0" fontId="36" fillId="0" borderId="17" xfId="0" applyFont="1" applyBorder="1" applyAlignment="1">
      <alignment horizontal="left" vertical="center" wrapText="1"/>
    </xf>
    <xf numFmtId="4" fontId="36" fillId="0" borderId="23" xfId="0" applyNumberFormat="1" applyFont="1" applyBorder="1" applyAlignment="1">
      <alignment horizontal="right" vertical="center" wrapText="1"/>
    </xf>
    <xf numFmtId="4" fontId="36" fillId="0" borderId="17" xfId="0" applyNumberFormat="1" applyFont="1" applyBorder="1" applyAlignment="1">
      <alignment horizontal="right" vertical="center" wrapText="1"/>
    </xf>
    <xf numFmtId="0" fontId="0" fillId="0" borderId="0" xfId="0" applyAlignment="1">
      <alignment horizontal="center" vertical="center" wrapText="1"/>
    </xf>
    <xf numFmtId="0" fontId="6" fillId="2" borderId="8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 wrapText="1"/>
    </xf>
    <xf numFmtId="0" fontId="6" fillId="2" borderId="28" xfId="0" applyFont="1" applyFill="1" applyBorder="1" applyAlignment="1">
      <alignment horizontal="center" vertical="center" wrapText="1"/>
    </xf>
    <xf numFmtId="0" fontId="25" fillId="2" borderId="47" xfId="0" applyFont="1" applyFill="1" applyBorder="1" applyAlignment="1">
      <alignment horizontal="center" vertical="center" wrapText="1"/>
    </xf>
    <xf numFmtId="0" fontId="25" fillId="2" borderId="33" xfId="0" applyFont="1" applyFill="1" applyBorder="1" applyAlignment="1">
      <alignment horizontal="center" vertical="center" wrapText="1"/>
    </xf>
    <xf numFmtId="0" fontId="25" fillId="2" borderId="48" xfId="0" applyFont="1" applyFill="1" applyBorder="1" applyAlignment="1">
      <alignment horizontal="center" vertical="center" wrapText="1"/>
    </xf>
    <xf numFmtId="0" fontId="16" fillId="2" borderId="8" xfId="0" applyFont="1" applyFill="1" applyBorder="1" applyAlignment="1">
      <alignment horizontal="center" vertical="center" wrapText="1"/>
    </xf>
    <xf numFmtId="0" fontId="16" fillId="2" borderId="5" xfId="0" applyFont="1" applyFill="1" applyBorder="1" applyAlignment="1">
      <alignment horizontal="center" vertical="center" wrapText="1"/>
    </xf>
    <xf numFmtId="0" fontId="16" fillId="2" borderId="28" xfId="0" applyFont="1" applyFill="1" applyBorder="1" applyAlignment="1">
      <alignment horizontal="center" vertical="center" wrapText="1"/>
    </xf>
    <xf numFmtId="0" fontId="25" fillId="2" borderId="8" xfId="0" applyFont="1" applyFill="1" applyBorder="1" applyAlignment="1">
      <alignment horizontal="center" vertical="center" wrapText="1"/>
    </xf>
    <xf numFmtId="0" fontId="25" fillId="2" borderId="5" xfId="0" applyFont="1" applyFill="1" applyBorder="1" applyAlignment="1">
      <alignment horizontal="center" vertical="center" wrapText="1"/>
    </xf>
    <xf numFmtId="0" fontId="25" fillId="2" borderId="28" xfId="0" applyFont="1" applyFill="1" applyBorder="1" applyAlignment="1">
      <alignment horizontal="center" vertical="center" wrapText="1"/>
    </xf>
    <xf numFmtId="0" fontId="6" fillId="2" borderId="46" xfId="0" applyFont="1" applyFill="1" applyBorder="1" applyAlignment="1">
      <alignment horizontal="center" vertical="center" wrapText="1"/>
    </xf>
    <xf numFmtId="0" fontId="6" fillId="2" borderId="29" xfId="0" applyFont="1" applyFill="1" applyBorder="1" applyAlignment="1">
      <alignment horizontal="center" vertical="center" wrapText="1"/>
    </xf>
    <xf numFmtId="0" fontId="6" fillId="2" borderId="9" xfId="0" applyFont="1" applyFill="1" applyBorder="1" applyAlignment="1">
      <alignment horizontal="center" vertical="center" wrapText="1"/>
    </xf>
    <xf numFmtId="0" fontId="6" fillId="2" borderId="6" xfId="0" applyFont="1" applyFill="1" applyBorder="1" applyAlignment="1">
      <alignment horizontal="center" vertical="center" wrapText="1"/>
    </xf>
    <xf numFmtId="0" fontId="6" fillId="2" borderId="49" xfId="0" applyFont="1" applyFill="1" applyBorder="1" applyAlignment="1">
      <alignment horizontal="center" vertical="center" wrapText="1"/>
    </xf>
    <xf numFmtId="0" fontId="25" fillId="2" borderId="23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center"/>
    </xf>
    <xf numFmtId="0" fontId="0" fillId="2" borderId="7" xfId="0" applyFill="1" applyBorder="1" applyAlignment="1">
      <alignment horizontal="center" vertical="center"/>
    </xf>
    <xf numFmtId="0" fontId="0" fillId="2" borderId="4" xfId="0" applyFill="1" applyBorder="1" applyAlignment="1">
      <alignment horizontal="center" vertical="center"/>
    </xf>
    <xf numFmtId="0" fontId="0" fillId="2" borderId="50" xfId="0" applyFill="1" applyBorder="1" applyAlignment="1">
      <alignment horizontal="center" vertical="center"/>
    </xf>
    <xf numFmtId="0" fontId="6" fillId="2" borderId="40" xfId="0" applyFont="1" applyFill="1" applyBorder="1" applyAlignment="1">
      <alignment horizontal="center" vertical="center" wrapText="1"/>
    </xf>
    <xf numFmtId="0" fontId="6" fillId="2" borderId="41" xfId="0" applyFont="1" applyFill="1" applyBorder="1" applyAlignment="1">
      <alignment horizontal="center" vertical="center" wrapText="1"/>
    </xf>
    <xf numFmtId="0" fontId="6" fillId="2" borderId="42" xfId="0" applyFont="1" applyFill="1" applyBorder="1" applyAlignment="1">
      <alignment horizontal="center" vertical="center" wrapText="1"/>
    </xf>
    <xf numFmtId="0" fontId="6" fillId="2" borderId="51" xfId="0" applyFont="1" applyFill="1" applyBorder="1" applyAlignment="1">
      <alignment horizontal="center" vertical="center" wrapText="1"/>
    </xf>
    <xf numFmtId="0" fontId="6" fillId="2" borderId="31" xfId="0" applyFont="1" applyFill="1" applyBorder="1" applyAlignment="1">
      <alignment horizontal="center" vertical="center" wrapText="1"/>
    </xf>
    <xf numFmtId="0" fontId="16" fillId="2" borderId="23" xfId="0" applyFont="1" applyFill="1" applyBorder="1" applyAlignment="1">
      <alignment horizontal="center" vertical="center" wrapText="1" shrinkToFit="1"/>
    </xf>
    <xf numFmtId="0" fontId="16" fillId="2" borderId="28" xfId="0" applyFont="1" applyFill="1" applyBorder="1" applyAlignment="1">
      <alignment horizontal="center" vertical="center" wrapText="1" shrinkToFit="1"/>
    </xf>
    <xf numFmtId="0" fontId="23" fillId="2" borderId="44" xfId="0" applyFont="1" applyFill="1" applyBorder="1" applyAlignment="1">
      <alignment horizontal="center" vertical="center"/>
    </xf>
    <xf numFmtId="0" fontId="23" fillId="2" borderId="45" xfId="0" applyFont="1" applyFill="1" applyBorder="1" applyAlignment="1">
      <alignment horizontal="center" vertical="center"/>
    </xf>
    <xf numFmtId="0" fontId="23" fillId="2" borderId="21" xfId="0" applyFont="1" applyFill="1" applyBorder="1" applyAlignment="1">
      <alignment horizontal="center" vertical="center"/>
    </xf>
    <xf numFmtId="0" fontId="23" fillId="0" borderId="40" xfId="0" applyFont="1" applyBorder="1" applyAlignment="1">
      <alignment horizontal="center" vertical="center" wrapText="1"/>
    </xf>
    <xf numFmtId="0" fontId="23" fillId="0" borderId="41" xfId="0" applyFont="1" applyBorder="1" applyAlignment="1">
      <alignment horizontal="center" vertical="center" wrapText="1"/>
    </xf>
    <xf numFmtId="0" fontId="23" fillId="0" borderId="42" xfId="0" applyFont="1" applyBorder="1" applyAlignment="1">
      <alignment horizontal="center" vertical="center" wrapText="1"/>
    </xf>
    <xf numFmtId="0" fontId="23" fillId="0" borderId="46" xfId="0" applyFont="1" applyBorder="1" applyAlignment="1">
      <alignment horizontal="center" vertical="center" wrapText="1"/>
    </xf>
    <xf numFmtId="0" fontId="23" fillId="0" borderId="32" xfId="0" applyFont="1" applyBorder="1" applyAlignment="1">
      <alignment horizontal="center" vertical="center" wrapText="1"/>
    </xf>
    <xf numFmtId="0" fontId="23" fillId="0" borderId="29" xfId="0" applyFont="1" applyBorder="1" applyAlignment="1">
      <alignment horizontal="center" vertical="center" wrapText="1"/>
    </xf>
    <xf numFmtId="0" fontId="6" fillId="2" borderId="44" xfId="0" applyFont="1" applyFill="1" applyBorder="1" applyAlignment="1">
      <alignment horizontal="center" vertical="center" wrapText="1"/>
    </xf>
    <xf numFmtId="0" fontId="6" fillId="2" borderId="45" xfId="0" applyFont="1" applyFill="1" applyBorder="1" applyAlignment="1">
      <alignment horizontal="center" vertical="center" wrapText="1"/>
    </xf>
    <xf numFmtId="0" fontId="6" fillId="2" borderId="21" xfId="0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41" fillId="0" borderId="0" xfId="0" applyFont="1" applyAlignment="1">
      <alignment horizontal="center" vertical="center" wrapText="1"/>
    </xf>
    <xf numFmtId="0" fontId="42" fillId="0" borderId="0" xfId="0" applyFont="1" applyAlignment="1">
      <alignment horizontal="center" vertical="center" wrapText="1"/>
    </xf>
    <xf numFmtId="0" fontId="6" fillId="2" borderId="52" xfId="0" applyFont="1" applyFill="1" applyBorder="1" applyAlignment="1">
      <alignment horizontal="center" vertical="center" wrapText="1"/>
    </xf>
    <xf numFmtId="0" fontId="6" fillId="2" borderId="53" xfId="0" applyFont="1" applyFill="1" applyBorder="1" applyAlignment="1">
      <alignment horizontal="center" vertical="center" wrapText="1"/>
    </xf>
    <xf numFmtId="0" fontId="42" fillId="0" borderId="0" xfId="0" applyFont="1" applyFill="1" applyBorder="1" applyAlignment="1">
      <alignment horizontal="center" vertical="center" wrapText="1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styles" Target="styles.xml" /><Relationship Id="rId25" Type="http://schemas.openxmlformats.org/officeDocument/2006/relationships/sharedStrings" Target="sharedStrings.xml" /><Relationship Id="rId2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Arkusz1"/>
  <dimension ref="B1:D58"/>
  <sheetViews>
    <sheetView tabSelected="1" workbookViewId="0" topLeftCell="A1">
      <selection activeCell="A1" sqref="A1"/>
    </sheetView>
  </sheetViews>
  <sheetFormatPr defaultColWidth="9.00390625" defaultRowHeight="12.75"/>
  <cols>
    <col min="1" max="1" width="5.625" style="0" customWidth="1"/>
    <col min="3" max="3" width="51.25390625" style="0" customWidth="1"/>
    <col min="4" max="4" width="20.25390625" style="0" customWidth="1"/>
  </cols>
  <sheetData>
    <row r="1" ht="45">
      <c r="D1" s="1" t="s">
        <v>492</v>
      </c>
    </row>
    <row r="3" spans="2:4" ht="20.25">
      <c r="B3" s="381" t="s">
        <v>0</v>
      </c>
      <c r="C3" s="381"/>
      <c r="D3" s="381"/>
    </row>
    <row r="4" ht="13.5" thickBot="1"/>
    <row r="5" spans="2:4" ht="24.75" customHeight="1" thickBot="1" thickTop="1">
      <c r="B5" s="2" t="s">
        <v>1</v>
      </c>
      <c r="C5" s="3" t="s">
        <v>2</v>
      </c>
      <c r="D5" s="4" t="s">
        <v>3</v>
      </c>
    </row>
    <row r="6" spans="2:4" ht="24.75" customHeight="1" thickTop="1">
      <c r="B6" s="5">
        <v>600</v>
      </c>
      <c r="C6" s="6" t="s">
        <v>4</v>
      </c>
      <c r="D6" s="7">
        <v>1093100</v>
      </c>
    </row>
    <row r="7" spans="2:4" ht="24.75" customHeight="1">
      <c r="B7" s="5">
        <v>700</v>
      </c>
      <c r="C7" s="6" t="s">
        <v>5</v>
      </c>
      <c r="D7" s="7">
        <v>4150300</v>
      </c>
    </row>
    <row r="8" spans="2:4" ht="24.75" customHeight="1">
      <c r="B8" s="5">
        <v>710</v>
      </c>
      <c r="C8" s="6" t="s">
        <v>6</v>
      </c>
      <c r="D8" s="7">
        <v>2000</v>
      </c>
    </row>
    <row r="9" spans="2:4" ht="24.75" customHeight="1">
      <c r="B9" s="5">
        <v>750</v>
      </c>
      <c r="C9" s="6" t="s">
        <v>7</v>
      </c>
      <c r="D9" s="7">
        <v>110820</v>
      </c>
    </row>
    <row r="10" spans="2:4" ht="42" customHeight="1">
      <c r="B10" s="5">
        <v>751</v>
      </c>
      <c r="C10" s="6" t="s">
        <v>8</v>
      </c>
      <c r="D10" s="7">
        <v>2387</v>
      </c>
    </row>
    <row r="11" spans="2:4" ht="42" customHeight="1">
      <c r="B11" s="5">
        <v>754</v>
      </c>
      <c r="C11" s="6" t="s">
        <v>9</v>
      </c>
      <c r="D11" s="7">
        <v>10000</v>
      </c>
    </row>
    <row r="12" spans="2:4" ht="37.5" customHeight="1">
      <c r="B12" s="5">
        <v>756</v>
      </c>
      <c r="C12" s="6" t="s">
        <v>10</v>
      </c>
      <c r="D12" s="7">
        <v>8204800</v>
      </c>
    </row>
    <row r="13" spans="2:4" ht="24.75" customHeight="1">
      <c r="B13" s="5">
        <v>758</v>
      </c>
      <c r="C13" s="6" t="s">
        <v>11</v>
      </c>
      <c r="D13" s="7">
        <v>7896580</v>
      </c>
    </row>
    <row r="14" spans="2:4" ht="24.75" customHeight="1">
      <c r="B14" s="5">
        <v>801</v>
      </c>
      <c r="C14" s="6" t="s">
        <v>12</v>
      </c>
      <c r="D14" s="7">
        <v>60000</v>
      </c>
    </row>
    <row r="15" spans="2:4" ht="24.75" customHeight="1">
      <c r="B15" s="5">
        <v>852</v>
      </c>
      <c r="C15" s="6" t="s">
        <v>13</v>
      </c>
      <c r="D15" s="7">
        <v>5396060</v>
      </c>
    </row>
    <row r="16" spans="2:4" ht="24.75" customHeight="1">
      <c r="B16" s="5">
        <v>900</v>
      </c>
      <c r="C16" s="6" t="s">
        <v>14</v>
      </c>
      <c r="D16" s="7">
        <v>152000</v>
      </c>
    </row>
    <row r="17" spans="2:4" ht="24.75" customHeight="1">
      <c r="B17" s="5">
        <v>921</v>
      </c>
      <c r="C17" s="6" t="s">
        <v>16</v>
      </c>
      <c r="D17" s="7">
        <v>46000</v>
      </c>
    </row>
    <row r="18" spans="2:4" ht="24.75" customHeight="1" thickBot="1">
      <c r="B18" s="5">
        <v>926</v>
      </c>
      <c r="C18" s="6" t="s">
        <v>466</v>
      </c>
      <c r="D18" s="7">
        <v>140000</v>
      </c>
    </row>
    <row r="19" spans="2:4" ht="24.75" customHeight="1" thickBot="1" thickTop="1">
      <c r="B19" s="382" t="s">
        <v>17</v>
      </c>
      <c r="C19" s="383"/>
      <c r="D19" s="8">
        <f>SUM(D6:D18)</f>
        <v>27264047</v>
      </c>
    </row>
    <row r="20" ht="13.5" thickTop="1"/>
    <row r="35" ht="45">
      <c r="D35" s="1" t="s">
        <v>493</v>
      </c>
    </row>
    <row r="37" spans="2:4" ht="20.25">
      <c r="B37" s="381" t="s">
        <v>18</v>
      </c>
      <c r="C37" s="381"/>
      <c r="D37" s="381"/>
    </row>
    <row r="38" ht="13.5" thickBot="1"/>
    <row r="39" spans="2:4" ht="24.75" customHeight="1" thickBot="1" thickTop="1">
      <c r="B39" s="2" t="s">
        <v>1</v>
      </c>
      <c r="C39" s="3" t="s">
        <v>2</v>
      </c>
      <c r="D39" s="4" t="s">
        <v>3</v>
      </c>
    </row>
    <row r="40" spans="2:4" ht="24.75" customHeight="1" thickTop="1">
      <c r="B40" s="9" t="s">
        <v>19</v>
      </c>
      <c r="C40" s="10" t="s">
        <v>20</v>
      </c>
      <c r="D40" s="11">
        <v>29300</v>
      </c>
    </row>
    <row r="41" spans="2:4" ht="24.75" customHeight="1">
      <c r="B41" s="12">
        <v>600</v>
      </c>
      <c r="C41" s="13" t="s">
        <v>4</v>
      </c>
      <c r="D41" s="14">
        <v>1950000</v>
      </c>
    </row>
    <row r="42" spans="2:4" ht="24.75" customHeight="1">
      <c r="B42" s="12">
        <v>630</v>
      </c>
      <c r="C42" s="13" t="s">
        <v>21</v>
      </c>
      <c r="D42" s="14">
        <v>40200</v>
      </c>
    </row>
    <row r="43" spans="2:4" ht="24.75" customHeight="1">
      <c r="B43" s="5">
        <v>700</v>
      </c>
      <c r="C43" s="6" t="s">
        <v>5</v>
      </c>
      <c r="D43" s="7">
        <v>3076200</v>
      </c>
    </row>
    <row r="44" spans="2:4" ht="24.75" customHeight="1">
      <c r="B44" s="5">
        <v>710</v>
      </c>
      <c r="C44" s="6" t="s">
        <v>6</v>
      </c>
      <c r="D44" s="7">
        <v>695300</v>
      </c>
    </row>
    <row r="45" spans="2:4" ht="24.75" customHeight="1">
      <c r="B45" s="5">
        <v>750</v>
      </c>
      <c r="C45" s="6" t="s">
        <v>7</v>
      </c>
      <c r="D45" s="7">
        <v>2873800</v>
      </c>
    </row>
    <row r="46" spans="2:4" ht="48" customHeight="1">
      <c r="B46" s="5">
        <v>751</v>
      </c>
      <c r="C46" s="6" t="s">
        <v>8</v>
      </c>
      <c r="D46" s="7">
        <v>2387</v>
      </c>
    </row>
    <row r="47" spans="2:4" ht="33" customHeight="1">
      <c r="B47" s="5">
        <v>754</v>
      </c>
      <c r="C47" s="6" t="s">
        <v>9</v>
      </c>
      <c r="D47" s="7">
        <v>197500</v>
      </c>
    </row>
    <row r="48" spans="2:4" ht="33" customHeight="1">
      <c r="B48" s="5">
        <v>756</v>
      </c>
      <c r="C48" s="6" t="s">
        <v>22</v>
      </c>
      <c r="D48" s="7">
        <v>68000</v>
      </c>
    </row>
    <row r="49" spans="2:4" ht="24.75" customHeight="1">
      <c r="B49" s="5">
        <v>757</v>
      </c>
      <c r="C49" s="6" t="s">
        <v>23</v>
      </c>
      <c r="D49" s="7">
        <v>210000</v>
      </c>
    </row>
    <row r="50" spans="2:4" ht="24.75" customHeight="1">
      <c r="B50" s="5">
        <v>758</v>
      </c>
      <c r="C50" s="6" t="s">
        <v>24</v>
      </c>
      <c r="D50" s="7">
        <v>343000</v>
      </c>
    </row>
    <row r="51" spans="2:4" ht="24.75" customHeight="1">
      <c r="B51" s="5">
        <v>801</v>
      </c>
      <c r="C51" s="6" t="s">
        <v>12</v>
      </c>
      <c r="D51" s="7">
        <v>8513800</v>
      </c>
    </row>
    <row r="52" spans="2:4" ht="24.75" customHeight="1">
      <c r="B52" s="5">
        <v>851</v>
      </c>
      <c r="C52" s="6" t="s">
        <v>25</v>
      </c>
      <c r="D52" s="7">
        <v>168000</v>
      </c>
    </row>
    <row r="53" spans="2:4" ht="24.75" customHeight="1">
      <c r="B53" s="5">
        <v>852</v>
      </c>
      <c r="C53" s="6" t="s">
        <v>13</v>
      </c>
      <c r="D53" s="7">
        <v>7935200</v>
      </c>
    </row>
    <row r="54" spans="2:4" ht="24.75" customHeight="1">
      <c r="B54" s="5">
        <v>854</v>
      </c>
      <c r="C54" s="6" t="s">
        <v>26</v>
      </c>
      <c r="D54" s="7">
        <v>450584</v>
      </c>
    </row>
    <row r="55" spans="2:4" ht="24.75" customHeight="1">
      <c r="B55" s="5">
        <v>900</v>
      </c>
      <c r="C55" s="6" t="s">
        <v>27</v>
      </c>
      <c r="D55" s="7">
        <v>3364650</v>
      </c>
    </row>
    <row r="56" spans="2:4" ht="24.75" customHeight="1">
      <c r="B56" s="5">
        <v>921</v>
      </c>
      <c r="C56" s="6" t="s">
        <v>16</v>
      </c>
      <c r="D56" s="7">
        <v>661000</v>
      </c>
    </row>
    <row r="57" spans="2:4" ht="24.75" customHeight="1" thickBot="1">
      <c r="B57" s="5">
        <v>926</v>
      </c>
      <c r="C57" s="6" t="s">
        <v>28</v>
      </c>
      <c r="D57" s="7">
        <v>219000</v>
      </c>
    </row>
    <row r="58" spans="2:4" ht="24.75" customHeight="1" thickBot="1" thickTop="1">
      <c r="B58" s="382" t="s">
        <v>29</v>
      </c>
      <c r="C58" s="383"/>
      <c r="D58" s="8">
        <f>SUM(D40:D57)</f>
        <v>30797921</v>
      </c>
    </row>
    <row r="59" ht="13.5" thickTop="1"/>
    <row r="147" ht="59.25" customHeight="1"/>
    <row r="207" ht="12" customHeight="1"/>
    <row r="230" ht="9" customHeight="1"/>
    <row r="242" ht="7.5" customHeight="1"/>
    <row r="245" ht="6.75" customHeight="1"/>
    <row r="259" ht="7.5" customHeight="1"/>
    <row r="289" ht="15" customHeight="1"/>
    <row r="292" ht="15.75" customHeight="1"/>
    <row r="297" ht="15.75" customHeight="1"/>
    <row r="309" ht="42.75" customHeight="1"/>
  </sheetData>
  <mergeCells count="4">
    <mergeCell ref="B3:D3"/>
    <mergeCell ref="B19:C19"/>
    <mergeCell ref="B37:D37"/>
    <mergeCell ref="B58:C58"/>
  </mergeCells>
  <printOptions/>
  <pageMargins left="0.75" right="0.75" top="1" bottom="1" header="0.5" footer="0.5"/>
  <pageSetup horizontalDpi="300" verticalDpi="3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Arkusz10"/>
  <dimension ref="A1:H42"/>
  <sheetViews>
    <sheetView workbookViewId="0" topLeftCell="A1">
      <selection activeCell="A1" sqref="A1"/>
    </sheetView>
  </sheetViews>
  <sheetFormatPr defaultColWidth="9.00390625" defaultRowHeight="12.75"/>
  <cols>
    <col min="1" max="1" width="5.875" style="175" customWidth="1"/>
    <col min="2" max="2" width="6.375" style="175" customWidth="1"/>
    <col min="3" max="3" width="5.625" style="175" customWidth="1"/>
    <col min="4" max="4" width="49.125" style="176" customWidth="1"/>
    <col min="5" max="5" width="23.875" style="176" customWidth="1"/>
    <col min="6" max="6" width="14.00390625" style="176" hidden="1" customWidth="1"/>
    <col min="7" max="7" width="14.375" style="177" hidden="1" customWidth="1"/>
    <col min="8" max="8" width="0.12890625" style="177" hidden="1" customWidth="1"/>
    <col min="9" max="16384" width="7.875" style="176" customWidth="1"/>
  </cols>
  <sheetData>
    <row r="1" ht="45">
      <c r="E1" s="1" t="s">
        <v>506</v>
      </c>
    </row>
    <row r="2" ht="14.25">
      <c r="E2" s="178"/>
    </row>
    <row r="3" spans="1:8" ht="20.25">
      <c r="A3" s="400" t="s">
        <v>278</v>
      </c>
      <c r="B3" s="400"/>
      <c r="C3" s="400"/>
      <c r="D3" s="400"/>
      <c r="E3" s="400"/>
      <c r="F3" s="180"/>
      <c r="G3" s="180"/>
      <c r="H3" s="180"/>
    </row>
    <row r="4" spans="1:8" ht="20.25">
      <c r="A4" s="179"/>
      <c r="B4" s="179"/>
      <c r="C4" s="179"/>
      <c r="D4" s="179"/>
      <c r="E4" s="179"/>
      <c r="F4" s="180"/>
      <c r="G4" s="180"/>
      <c r="H4" s="180"/>
    </row>
    <row r="5" spans="7:8" ht="15" thickBot="1">
      <c r="G5" s="181"/>
      <c r="H5" s="181"/>
    </row>
    <row r="6" spans="1:5" s="120" customFormat="1" ht="31.5" thickBot="1" thickTop="1">
      <c r="A6" s="118" t="s">
        <v>1</v>
      </c>
      <c r="B6" s="119" t="s">
        <v>31</v>
      </c>
      <c r="C6" s="22" t="s">
        <v>32</v>
      </c>
      <c r="D6" s="22" t="s">
        <v>2</v>
      </c>
      <c r="E6" s="182" t="s">
        <v>279</v>
      </c>
    </row>
    <row r="7" spans="1:5" s="16" customFormat="1" ht="15" thickTop="1">
      <c r="A7" s="40">
        <v>750</v>
      </c>
      <c r="B7" s="41"/>
      <c r="C7" s="42"/>
      <c r="D7" s="41" t="s">
        <v>7</v>
      </c>
      <c r="E7" s="43">
        <f>SUM(E9)</f>
        <v>46000</v>
      </c>
    </row>
    <row r="8" spans="1:5" s="16" customFormat="1" ht="14.25">
      <c r="A8" s="44"/>
      <c r="B8" s="45"/>
      <c r="C8" s="46"/>
      <c r="D8" s="45"/>
      <c r="E8" s="183"/>
    </row>
    <row r="9" spans="1:5" s="16" customFormat="1" ht="14.25">
      <c r="A9" s="44"/>
      <c r="B9" s="45">
        <v>75011</v>
      </c>
      <c r="C9" s="46"/>
      <c r="D9" s="48" t="s">
        <v>51</v>
      </c>
      <c r="E9" s="47">
        <f>SUM(E10)</f>
        <v>46000</v>
      </c>
    </row>
    <row r="10" spans="1:5" s="16" customFormat="1" ht="25.5">
      <c r="A10" s="49"/>
      <c r="B10" s="50"/>
      <c r="C10" s="51" t="s">
        <v>280</v>
      </c>
      <c r="D10" s="52" t="s">
        <v>281</v>
      </c>
      <c r="E10" s="184">
        <v>46000</v>
      </c>
    </row>
    <row r="11" spans="1:5" s="16" customFormat="1" ht="14.25">
      <c r="A11" s="49"/>
      <c r="B11" s="50"/>
      <c r="C11" s="51"/>
      <c r="D11" s="52"/>
      <c r="E11" s="184"/>
    </row>
    <row r="12" spans="1:5" s="16" customFormat="1" ht="14.25">
      <c r="A12" s="40">
        <v>852</v>
      </c>
      <c r="B12" s="41"/>
      <c r="C12" s="42"/>
      <c r="D12" s="41" t="s">
        <v>282</v>
      </c>
      <c r="E12" s="43">
        <f>SUM(E14)</f>
        <v>400</v>
      </c>
    </row>
    <row r="13" spans="1:5" s="16" customFormat="1" ht="14.25">
      <c r="A13" s="44"/>
      <c r="B13" s="45"/>
      <c r="C13" s="51"/>
      <c r="D13" s="52"/>
      <c r="E13" s="183"/>
    </row>
    <row r="14" spans="1:5" s="16" customFormat="1" ht="25.5">
      <c r="A14" s="44"/>
      <c r="B14" s="45">
        <v>85228</v>
      </c>
      <c r="C14" s="46"/>
      <c r="D14" s="55" t="s">
        <v>283</v>
      </c>
      <c r="E14" s="183">
        <f>SUM(E15:E15)</f>
        <v>400</v>
      </c>
    </row>
    <row r="15" spans="1:5" s="16" customFormat="1" ht="25.5">
      <c r="A15" s="49"/>
      <c r="B15" s="50"/>
      <c r="C15" s="51" t="s">
        <v>280</v>
      </c>
      <c r="D15" s="52" t="s">
        <v>281</v>
      </c>
      <c r="E15" s="184">
        <v>400</v>
      </c>
    </row>
    <row r="16" spans="1:5" s="16" customFormat="1" ht="15" thickBot="1">
      <c r="A16" s="49"/>
      <c r="B16" s="50"/>
      <c r="C16" s="51"/>
      <c r="D16" s="52"/>
      <c r="E16" s="184"/>
    </row>
    <row r="17" spans="1:5" s="124" customFormat="1" ht="16.5" thickBot="1" thickTop="1">
      <c r="A17" s="396" t="s">
        <v>127</v>
      </c>
      <c r="B17" s="397"/>
      <c r="C17" s="397"/>
      <c r="D17" s="398"/>
      <c r="E17" s="123">
        <f>SUM(E7,E12)</f>
        <v>46400</v>
      </c>
    </row>
    <row r="18" spans="7:8" ht="15" thickTop="1">
      <c r="G18" s="176"/>
      <c r="H18" s="176"/>
    </row>
    <row r="19" spans="7:8" ht="14.25">
      <c r="G19" s="176"/>
      <c r="H19" s="176"/>
    </row>
    <row r="20" spans="7:8" ht="14.25">
      <c r="G20" s="176"/>
      <c r="H20" s="176"/>
    </row>
    <row r="21" spans="7:8" ht="14.25">
      <c r="G21" s="176"/>
      <c r="H21" s="176"/>
    </row>
    <row r="22" spans="7:8" ht="14.25">
      <c r="G22" s="176"/>
      <c r="H22" s="176"/>
    </row>
    <row r="23" spans="7:8" ht="14.25">
      <c r="G23" s="176"/>
      <c r="H23" s="176"/>
    </row>
    <row r="24" spans="7:8" ht="14.25">
      <c r="G24" s="176"/>
      <c r="H24" s="176"/>
    </row>
    <row r="25" spans="7:8" ht="14.25">
      <c r="G25" s="176"/>
      <c r="H25" s="176"/>
    </row>
    <row r="26" spans="7:8" ht="14.25">
      <c r="G26" s="176"/>
      <c r="H26" s="176"/>
    </row>
    <row r="27" spans="7:8" ht="14.25">
      <c r="G27" s="176"/>
      <c r="H27" s="176"/>
    </row>
    <row r="28" spans="7:8" ht="14.25">
      <c r="G28" s="176"/>
      <c r="H28" s="176"/>
    </row>
    <row r="29" spans="7:8" ht="14.25">
      <c r="G29" s="176"/>
      <c r="H29" s="176"/>
    </row>
    <row r="30" spans="7:8" ht="14.25">
      <c r="G30" s="176"/>
      <c r="H30" s="176"/>
    </row>
    <row r="31" spans="7:8" ht="14.25">
      <c r="G31" s="176"/>
      <c r="H31" s="176"/>
    </row>
    <row r="32" spans="7:8" ht="14.25">
      <c r="G32" s="176"/>
      <c r="H32" s="176"/>
    </row>
    <row r="33" spans="7:8" ht="14.25">
      <c r="G33" s="176"/>
      <c r="H33" s="176"/>
    </row>
    <row r="34" spans="7:8" ht="14.25">
      <c r="G34" s="176"/>
      <c r="H34" s="176"/>
    </row>
    <row r="35" spans="7:8" ht="14.25">
      <c r="G35" s="176"/>
      <c r="H35" s="176"/>
    </row>
    <row r="36" spans="7:8" ht="14.25">
      <c r="G36" s="176"/>
      <c r="H36" s="176"/>
    </row>
    <row r="37" spans="7:8" ht="14.25">
      <c r="G37" s="176"/>
      <c r="H37" s="176"/>
    </row>
    <row r="38" spans="7:8" ht="14.25">
      <c r="G38" s="176"/>
      <c r="H38" s="176"/>
    </row>
    <row r="39" spans="7:8" ht="14.25">
      <c r="G39" s="176"/>
      <c r="H39" s="176"/>
    </row>
    <row r="40" spans="7:8" ht="14.25">
      <c r="G40" s="176"/>
      <c r="H40" s="176"/>
    </row>
    <row r="41" spans="7:8" ht="14.25">
      <c r="G41" s="176"/>
      <c r="H41" s="176"/>
    </row>
    <row r="42" spans="7:8" ht="14.25">
      <c r="G42" s="176"/>
      <c r="H42" s="176"/>
    </row>
  </sheetData>
  <mergeCells count="2">
    <mergeCell ref="A3:E3"/>
    <mergeCell ref="A17:D17"/>
  </mergeCells>
  <printOptions/>
  <pageMargins left="0.75" right="0.75" top="1" bottom="1" header="0.5" footer="0.5"/>
  <pageSetup horizontalDpi="300" verticalDpi="300" orientation="portrait" paperSize="9" scale="95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Arkusz11"/>
  <dimension ref="A1:G16"/>
  <sheetViews>
    <sheetView workbookViewId="0" topLeftCell="A1">
      <selection activeCell="A1" sqref="A1"/>
    </sheetView>
  </sheetViews>
  <sheetFormatPr defaultColWidth="9.00390625" defaultRowHeight="12.75"/>
  <cols>
    <col min="1" max="1" width="22.875" style="0" customWidth="1"/>
    <col min="2" max="2" width="46.625" style="0" customWidth="1"/>
    <col min="3" max="3" width="28.375" style="0" customWidth="1"/>
    <col min="4" max="4" width="27.25390625" style="0" customWidth="1"/>
  </cols>
  <sheetData>
    <row r="1" spans="4:7" ht="54.75" customHeight="1">
      <c r="D1" s="1" t="s">
        <v>507</v>
      </c>
      <c r="E1" s="185"/>
      <c r="F1" s="185"/>
      <c r="G1" s="185"/>
    </row>
    <row r="3" spans="1:4" ht="20.25">
      <c r="A3" s="401" t="s">
        <v>284</v>
      </c>
      <c r="B3" s="401"/>
      <c r="C3" s="401"/>
      <c r="D3" s="401"/>
    </row>
    <row r="4" spans="1:4" ht="20.25">
      <c r="A4" s="186"/>
      <c r="B4" s="186"/>
      <c r="C4" s="186"/>
      <c r="D4" s="186"/>
    </row>
    <row r="6" spans="1:2" ht="15.75">
      <c r="A6" s="187" t="s">
        <v>285</v>
      </c>
      <c r="B6" s="187">
        <f>SUM(C16-D16)</f>
        <v>3533874</v>
      </c>
    </row>
    <row r="9" ht="13.5" thickBot="1"/>
    <row r="10" spans="1:4" ht="44.25" customHeight="1" thickBot="1" thickTop="1">
      <c r="A10" s="188" t="s">
        <v>286</v>
      </c>
      <c r="B10" s="189" t="s">
        <v>2</v>
      </c>
      <c r="C10" s="190" t="s">
        <v>287</v>
      </c>
      <c r="D10" s="191" t="s">
        <v>288</v>
      </c>
    </row>
    <row r="11" spans="1:4" ht="13.5" thickTop="1">
      <c r="A11" s="192"/>
      <c r="B11" s="193"/>
      <c r="C11" s="194"/>
      <c r="D11" s="195"/>
    </row>
    <row r="12" spans="1:4" ht="25.5">
      <c r="A12" s="192" t="s">
        <v>289</v>
      </c>
      <c r="B12" s="193" t="s">
        <v>290</v>
      </c>
      <c r="C12" s="194">
        <v>3727126</v>
      </c>
      <c r="D12" s="195"/>
    </row>
    <row r="13" spans="1:4" ht="24.75" customHeight="1">
      <c r="A13" s="196" t="s">
        <v>291</v>
      </c>
      <c r="B13" s="197" t="s">
        <v>292</v>
      </c>
      <c r="C13" s="198"/>
      <c r="D13" s="199">
        <v>550000</v>
      </c>
    </row>
    <row r="14" spans="1:4" ht="25.5">
      <c r="A14" s="196"/>
      <c r="B14" s="197" t="s">
        <v>293</v>
      </c>
      <c r="C14" s="194">
        <v>356748</v>
      </c>
      <c r="D14" s="199"/>
    </row>
    <row r="15" spans="1:4" ht="13.5" thickBot="1">
      <c r="A15" s="196"/>
      <c r="B15" s="197"/>
      <c r="D15" s="199"/>
    </row>
    <row r="16" spans="1:4" ht="32.25" customHeight="1" thickBot="1" thickTop="1">
      <c r="A16" s="402" t="s">
        <v>127</v>
      </c>
      <c r="B16" s="379"/>
      <c r="C16" s="200">
        <f>SUM(C11:C15)</f>
        <v>4083874</v>
      </c>
      <c r="D16" s="201">
        <f>SUM(D11:D15)</f>
        <v>550000</v>
      </c>
    </row>
    <row r="17" ht="13.5" thickTop="1"/>
    <row r="146" ht="59.25" customHeight="1"/>
    <row r="206" ht="12" customHeight="1"/>
    <row r="229" ht="9" customHeight="1"/>
    <row r="241" ht="7.5" customHeight="1"/>
    <row r="244" ht="6.75" customHeight="1"/>
    <row r="258" ht="7.5" customHeight="1"/>
    <row r="288" ht="15" customHeight="1"/>
    <row r="291" ht="15.75" customHeight="1"/>
    <row r="296" ht="15.75" customHeight="1"/>
    <row r="308" ht="42.75" customHeight="1"/>
  </sheetData>
  <mergeCells count="2">
    <mergeCell ref="A3:D3"/>
    <mergeCell ref="A16:B16"/>
  </mergeCells>
  <printOptions/>
  <pageMargins left="0.75" right="0.75" top="1" bottom="1" header="0.5" footer="0.5"/>
  <pageSetup horizontalDpi="300" verticalDpi="3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Arkusz12"/>
  <dimension ref="A1:Y31"/>
  <sheetViews>
    <sheetView workbookViewId="0" topLeftCell="A1">
      <selection activeCell="A1" sqref="A1"/>
    </sheetView>
  </sheetViews>
  <sheetFormatPr defaultColWidth="9.00390625" defaultRowHeight="12.75"/>
  <cols>
    <col min="1" max="1" width="2.875" style="202" customWidth="1"/>
    <col min="2" max="2" width="4.25390625" style="202" customWidth="1"/>
    <col min="3" max="3" width="30.25390625" style="202" customWidth="1"/>
    <col min="4" max="4" width="10.00390625" style="203" customWidth="1"/>
    <col min="5" max="5" width="9.75390625" style="204" customWidth="1"/>
    <col min="6" max="6" width="9.00390625" style="206" customWidth="1"/>
    <col min="7" max="7" width="9.875" style="206" customWidth="1"/>
    <col min="8" max="8" width="9.25390625" style="206" customWidth="1"/>
    <col min="9" max="9" width="7.625" style="206" customWidth="1"/>
    <col min="10" max="13" width="9.125" style="206" customWidth="1"/>
    <col min="14" max="14" width="7.375" style="206" customWidth="1"/>
    <col min="15" max="16384" width="9.125" style="202" customWidth="1"/>
  </cols>
  <sheetData>
    <row r="1" spans="6:25" ht="43.5" customHeight="1">
      <c r="F1" s="205"/>
      <c r="L1" s="367" t="s">
        <v>498</v>
      </c>
      <c r="M1" s="367"/>
      <c r="N1" s="367"/>
      <c r="O1" s="207"/>
      <c r="P1" s="208"/>
      <c r="Q1" s="208"/>
      <c r="R1" s="208"/>
      <c r="S1" s="208"/>
      <c r="T1" s="208"/>
      <c r="U1" s="208"/>
      <c r="V1" s="208"/>
      <c r="W1" s="208"/>
      <c r="X1" s="208"/>
      <c r="Y1" s="208"/>
    </row>
    <row r="2" spans="1:15" ht="17.25" thickBot="1">
      <c r="A2" s="366" t="s">
        <v>294</v>
      </c>
      <c r="B2" s="366"/>
      <c r="C2" s="366"/>
      <c r="D2" s="366"/>
      <c r="E2" s="366"/>
      <c r="F2" s="366"/>
      <c r="G2" s="366"/>
      <c r="H2" s="366"/>
      <c r="I2" s="366"/>
      <c r="J2" s="366"/>
      <c r="K2" s="366"/>
      <c r="L2" s="366"/>
      <c r="M2" s="366"/>
      <c r="N2" s="366"/>
      <c r="O2" s="366"/>
    </row>
    <row r="3" spans="1:15" s="130" customFormat="1" ht="13.5" thickTop="1">
      <c r="A3" s="368" t="s">
        <v>295</v>
      </c>
      <c r="B3" s="359" t="s">
        <v>1</v>
      </c>
      <c r="C3" s="370" t="s">
        <v>296</v>
      </c>
      <c r="D3" s="374" t="s">
        <v>297</v>
      </c>
      <c r="E3" s="376" t="s">
        <v>298</v>
      </c>
      <c r="F3" s="378" t="s">
        <v>476</v>
      </c>
      <c r="G3" s="372" t="s">
        <v>299</v>
      </c>
      <c r="H3" s="361" t="s">
        <v>300</v>
      </c>
      <c r="I3" s="362"/>
      <c r="J3" s="362"/>
      <c r="K3" s="362"/>
      <c r="L3" s="362"/>
      <c r="M3" s="362"/>
      <c r="N3" s="363"/>
      <c r="O3" s="364" t="s">
        <v>301</v>
      </c>
    </row>
    <row r="4" spans="1:15" s="130" customFormat="1" ht="24">
      <c r="A4" s="369"/>
      <c r="B4" s="360"/>
      <c r="C4" s="371"/>
      <c r="D4" s="375"/>
      <c r="E4" s="377"/>
      <c r="F4" s="358"/>
      <c r="G4" s="373"/>
      <c r="H4" s="210" t="s">
        <v>302</v>
      </c>
      <c r="I4" s="209" t="s">
        <v>303</v>
      </c>
      <c r="J4" s="211" t="s">
        <v>304</v>
      </c>
      <c r="K4" s="212" t="s">
        <v>471</v>
      </c>
      <c r="L4" s="213" t="s">
        <v>305</v>
      </c>
      <c r="M4" s="210" t="s">
        <v>306</v>
      </c>
      <c r="N4" s="214" t="s">
        <v>307</v>
      </c>
      <c r="O4" s="365"/>
    </row>
    <row r="5" spans="1:15" s="219" customFormat="1" ht="12.75">
      <c r="A5" s="215">
        <v>1</v>
      </c>
      <c r="B5" s="216">
        <v>2</v>
      </c>
      <c r="C5" s="216">
        <v>3</v>
      </c>
      <c r="D5" s="216">
        <v>4</v>
      </c>
      <c r="E5" s="217">
        <v>5</v>
      </c>
      <c r="F5" s="216">
        <v>6</v>
      </c>
      <c r="G5" s="216">
        <v>7</v>
      </c>
      <c r="H5" s="216">
        <v>8</v>
      </c>
      <c r="I5" s="216">
        <v>9</v>
      </c>
      <c r="J5" s="216">
        <v>10</v>
      </c>
      <c r="K5" s="216">
        <v>11</v>
      </c>
      <c r="L5" s="216">
        <v>12</v>
      </c>
      <c r="M5" s="216">
        <v>13</v>
      </c>
      <c r="N5" s="216">
        <v>14</v>
      </c>
      <c r="O5" s="218">
        <v>15</v>
      </c>
    </row>
    <row r="6" spans="1:15" s="227" customFormat="1" ht="12.75">
      <c r="A6" s="220" t="s">
        <v>308</v>
      </c>
      <c r="B6" s="221"/>
      <c r="C6" s="222" t="s">
        <v>309</v>
      </c>
      <c r="D6" s="223"/>
      <c r="E6" s="224"/>
      <c r="F6" s="225"/>
      <c r="G6" s="225"/>
      <c r="H6" s="225"/>
      <c r="I6" s="225"/>
      <c r="J6" s="225"/>
      <c r="K6" s="225"/>
      <c r="L6" s="225"/>
      <c r="M6" s="225"/>
      <c r="N6" s="223"/>
      <c r="O6" s="226"/>
    </row>
    <row r="7" spans="1:15" s="227" customFormat="1" ht="12.75">
      <c r="A7" s="220">
        <v>1</v>
      </c>
      <c r="B7" s="221">
        <v>926</v>
      </c>
      <c r="C7" s="228" t="s">
        <v>473</v>
      </c>
      <c r="D7" s="221">
        <v>2413458</v>
      </c>
      <c r="E7" s="224" t="s">
        <v>511</v>
      </c>
      <c r="F7" s="221">
        <v>0</v>
      </c>
      <c r="G7" s="221">
        <f>SUM(H7:N7)</f>
        <v>200000</v>
      </c>
      <c r="H7" s="221">
        <v>62071</v>
      </c>
      <c r="I7" s="221">
        <v>0</v>
      </c>
      <c r="J7" s="221">
        <v>0</v>
      </c>
      <c r="K7" s="221">
        <v>19704</v>
      </c>
      <c r="L7" s="221">
        <v>118225</v>
      </c>
      <c r="M7" s="221">
        <v>0</v>
      </c>
      <c r="N7" s="221">
        <v>0</v>
      </c>
      <c r="O7" s="229">
        <f>SUM(D7-F7-G7)</f>
        <v>2213458</v>
      </c>
    </row>
    <row r="8" spans="1:15" s="227" customFormat="1" ht="12.75">
      <c r="A8" s="220">
        <v>2</v>
      </c>
      <c r="B8" s="221">
        <v>900</v>
      </c>
      <c r="C8" s="228" t="s">
        <v>472</v>
      </c>
      <c r="D8" s="221">
        <v>4150</v>
      </c>
      <c r="E8" s="224">
        <v>2005</v>
      </c>
      <c r="F8" s="221">
        <v>0</v>
      </c>
      <c r="G8" s="221">
        <f>SUM(H8:N8)</f>
        <v>4150</v>
      </c>
      <c r="H8" s="221">
        <v>0</v>
      </c>
      <c r="I8" s="221">
        <v>0</v>
      </c>
      <c r="J8" s="221">
        <v>0</v>
      </c>
      <c r="K8" s="221">
        <v>0</v>
      </c>
      <c r="L8" s="221">
        <v>0</v>
      </c>
      <c r="M8" s="221">
        <v>0</v>
      </c>
      <c r="N8" s="221">
        <v>4150</v>
      </c>
      <c r="O8" s="229">
        <f>SUM(D8-F8-G8)</f>
        <v>0</v>
      </c>
    </row>
    <row r="9" spans="1:15" s="227" customFormat="1" ht="12.75">
      <c r="A9" s="220">
        <v>3</v>
      </c>
      <c r="B9" s="221">
        <v>900</v>
      </c>
      <c r="C9" s="236" t="s">
        <v>256</v>
      </c>
      <c r="D9" s="221">
        <v>1068073</v>
      </c>
      <c r="E9" s="224" t="s">
        <v>511</v>
      </c>
      <c r="F9" s="221">
        <v>0</v>
      </c>
      <c r="G9" s="221">
        <f>SUM(H9:N9)</f>
        <v>250000</v>
      </c>
      <c r="H9" s="221">
        <v>87553</v>
      </c>
      <c r="I9" s="221">
        <v>0</v>
      </c>
      <c r="J9" s="221">
        <v>0</v>
      </c>
      <c r="K9" s="221">
        <v>23207</v>
      </c>
      <c r="L9" s="221">
        <v>139240</v>
      </c>
      <c r="M9" s="221">
        <v>0</v>
      </c>
      <c r="N9" s="235">
        <v>0</v>
      </c>
      <c r="O9" s="229">
        <f>SUM(D9-F9-G9)</f>
        <v>818073</v>
      </c>
    </row>
    <row r="10" spans="1:15" s="234" customFormat="1" ht="12.75">
      <c r="A10" s="230"/>
      <c r="B10" s="231"/>
      <c r="C10" s="232" t="s">
        <v>310</v>
      </c>
      <c r="D10" s="231">
        <f>SUM(D7:D9)</f>
        <v>3485681</v>
      </c>
      <c r="E10" s="231" t="s">
        <v>311</v>
      </c>
      <c r="F10" s="231">
        <f aca="true" t="shared" si="0" ref="F10:O10">SUM(F7:F9)</f>
        <v>0</v>
      </c>
      <c r="G10" s="231">
        <f t="shared" si="0"/>
        <v>454150</v>
      </c>
      <c r="H10" s="231">
        <f t="shared" si="0"/>
        <v>149624</v>
      </c>
      <c r="I10" s="231">
        <f t="shared" si="0"/>
        <v>0</v>
      </c>
      <c r="J10" s="231">
        <f t="shared" si="0"/>
        <v>0</v>
      </c>
      <c r="K10" s="231">
        <f t="shared" si="0"/>
        <v>42911</v>
      </c>
      <c r="L10" s="231">
        <f t="shared" si="0"/>
        <v>257465</v>
      </c>
      <c r="M10" s="231">
        <f t="shared" si="0"/>
        <v>0</v>
      </c>
      <c r="N10" s="231">
        <f t="shared" si="0"/>
        <v>4150</v>
      </c>
      <c r="O10" s="233">
        <f t="shared" si="0"/>
        <v>3031531</v>
      </c>
    </row>
    <row r="11" spans="1:15" s="227" customFormat="1" ht="12.75">
      <c r="A11" s="220" t="s">
        <v>312</v>
      </c>
      <c r="B11" s="221"/>
      <c r="C11" s="222" t="s">
        <v>313</v>
      </c>
      <c r="D11" s="221"/>
      <c r="E11" s="224"/>
      <c r="F11" s="221"/>
      <c r="G11" s="221"/>
      <c r="H11" s="221"/>
      <c r="I11" s="221"/>
      <c r="J11" s="221"/>
      <c r="K11" s="221"/>
      <c r="L11" s="221"/>
      <c r="M11" s="221"/>
      <c r="N11" s="221"/>
      <c r="O11" s="229"/>
    </row>
    <row r="12" spans="1:15" s="227" customFormat="1" ht="12.75">
      <c r="A12" s="220">
        <v>1</v>
      </c>
      <c r="B12" s="221">
        <v>600</v>
      </c>
      <c r="C12" s="228" t="s">
        <v>314</v>
      </c>
      <c r="D12" s="221">
        <v>1797514</v>
      </c>
      <c r="E12" s="224" t="s">
        <v>315</v>
      </c>
      <c r="F12" s="221">
        <v>47514</v>
      </c>
      <c r="G12" s="221">
        <f aca="true" t="shared" si="1" ref="G12:G19">SUM(H12:N12)</f>
        <v>1750000</v>
      </c>
      <c r="H12" s="221">
        <v>146900</v>
      </c>
      <c r="I12" s="221">
        <v>0</v>
      </c>
      <c r="J12" s="221">
        <v>510000</v>
      </c>
      <c r="K12" s="221">
        <v>128600</v>
      </c>
      <c r="L12" s="221">
        <v>964500</v>
      </c>
      <c r="M12" s="221">
        <v>0</v>
      </c>
      <c r="N12" s="235">
        <v>0</v>
      </c>
      <c r="O12" s="229">
        <f aca="true" t="shared" si="2" ref="O12:O26">SUM(D12-F12-G12)</f>
        <v>0</v>
      </c>
    </row>
    <row r="13" spans="1:15" ht="24">
      <c r="A13" s="220">
        <v>2</v>
      </c>
      <c r="B13" s="221">
        <v>700</v>
      </c>
      <c r="C13" s="228" t="s">
        <v>316</v>
      </c>
      <c r="D13" s="221">
        <v>756606</v>
      </c>
      <c r="E13" s="224" t="s">
        <v>315</v>
      </c>
      <c r="F13" s="221">
        <v>266606</v>
      </c>
      <c r="G13" s="221">
        <f t="shared" si="1"/>
        <v>490000</v>
      </c>
      <c r="H13" s="221">
        <v>490000</v>
      </c>
      <c r="I13" s="221">
        <v>0</v>
      </c>
      <c r="J13" s="221">
        <v>0</v>
      </c>
      <c r="K13" s="221">
        <v>0</v>
      </c>
      <c r="L13" s="221">
        <v>0</v>
      </c>
      <c r="M13" s="221">
        <v>0</v>
      </c>
      <c r="N13" s="235">
        <v>0</v>
      </c>
      <c r="O13" s="229">
        <f t="shared" si="2"/>
        <v>0</v>
      </c>
    </row>
    <row r="14" spans="1:15" ht="24">
      <c r="A14" s="220">
        <v>3</v>
      </c>
      <c r="B14" s="221">
        <v>900</v>
      </c>
      <c r="C14" s="228" t="s">
        <v>317</v>
      </c>
      <c r="D14" s="221">
        <v>97772</v>
      </c>
      <c r="E14" s="224" t="s">
        <v>315</v>
      </c>
      <c r="F14" s="221">
        <v>29772</v>
      </c>
      <c r="G14" s="221">
        <f t="shared" si="1"/>
        <v>68000</v>
      </c>
      <c r="H14" s="221">
        <v>68000</v>
      </c>
      <c r="I14" s="221">
        <v>0</v>
      </c>
      <c r="J14" s="221">
        <v>0</v>
      </c>
      <c r="K14" s="221">
        <v>0</v>
      </c>
      <c r="L14" s="221">
        <v>0</v>
      </c>
      <c r="M14" s="221">
        <v>0</v>
      </c>
      <c r="N14" s="235">
        <v>0</v>
      </c>
      <c r="O14" s="229">
        <f t="shared" si="2"/>
        <v>0</v>
      </c>
    </row>
    <row r="15" spans="1:15" ht="72">
      <c r="A15" s="220">
        <v>5</v>
      </c>
      <c r="B15" s="221">
        <v>900</v>
      </c>
      <c r="C15" s="236" t="s">
        <v>254</v>
      </c>
      <c r="D15" s="221">
        <v>229500</v>
      </c>
      <c r="E15" s="224" t="s">
        <v>315</v>
      </c>
      <c r="F15" s="221">
        <v>109500</v>
      </c>
      <c r="G15" s="221">
        <f t="shared" si="1"/>
        <v>120000</v>
      </c>
      <c r="H15" s="221">
        <v>32000</v>
      </c>
      <c r="I15" s="221">
        <v>0</v>
      </c>
      <c r="J15" s="221">
        <v>0</v>
      </c>
      <c r="K15" s="221">
        <v>0</v>
      </c>
      <c r="L15" s="221">
        <v>0</v>
      </c>
      <c r="M15" s="221">
        <v>88000</v>
      </c>
      <c r="N15" s="235">
        <v>0</v>
      </c>
      <c r="O15" s="229">
        <f t="shared" si="2"/>
        <v>0</v>
      </c>
    </row>
    <row r="16" spans="1:15" ht="12.75">
      <c r="A16" s="220">
        <v>6</v>
      </c>
      <c r="B16" s="221">
        <v>900</v>
      </c>
      <c r="C16" s="236" t="s">
        <v>318</v>
      </c>
      <c r="D16" s="221">
        <v>2345000</v>
      </c>
      <c r="E16" s="224" t="s">
        <v>319</v>
      </c>
      <c r="F16" s="221">
        <v>10980</v>
      </c>
      <c r="G16" s="221">
        <f t="shared" si="1"/>
        <v>975850</v>
      </c>
      <c r="H16" s="221">
        <v>10000</v>
      </c>
      <c r="I16" s="221">
        <v>0</v>
      </c>
      <c r="J16" s="221">
        <v>960000</v>
      </c>
      <c r="K16" s="221">
        <v>0</v>
      </c>
      <c r="L16" s="221">
        <v>0</v>
      </c>
      <c r="M16" s="221">
        <v>0</v>
      </c>
      <c r="N16" s="235">
        <v>5850</v>
      </c>
      <c r="O16" s="229">
        <f t="shared" si="2"/>
        <v>1358170</v>
      </c>
    </row>
    <row r="17" spans="1:15" ht="12.75">
      <c r="A17" s="220">
        <v>7</v>
      </c>
      <c r="B17" s="221">
        <v>710</v>
      </c>
      <c r="C17" s="236" t="s">
        <v>470</v>
      </c>
      <c r="D17" s="221">
        <v>1797898</v>
      </c>
      <c r="E17" s="224" t="s">
        <v>479</v>
      </c>
      <c r="F17" s="221">
        <v>1247898</v>
      </c>
      <c r="G17" s="221">
        <f t="shared" si="1"/>
        <v>550000</v>
      </c>
      <c r="H17" s="221">
        <v>550000</v>
      </c>
      <c r="I17" s="221"/>
      <c r="J17" s="221"/>
      <c r="K17" s="221"/>
      <c r="L17" s="221"/>
      <c r="M17" s="221"/>
      <c r="N17" s="235"/>
      <c r="O17" s="229">
        <f>SUM(D17-F17-G17)</f>
        <v>0</v>
      </c>
    </row>
    <row r="18" spans="1:15" ht="24">
      <c r="A18" s="220">
        <v>8</v>
      </c>
      <c r="B18" s="221">
        <v>900</v>
      </c>
      <c r="C18" s="236" t="s">
        <v>477</v>
      </c>
      <c r="D18" s="221">
        <v>12000</v>
      </c>
      <c r="E18" s="224">
        <v>2005</v>
      </c>
      <c r="F18" s="221">
        <v>0</v>
      </c>
      <c r="G18" s="221">
        <f t="shared" si="1"/>
        <v>12000</v>
      </c>
      <c r="H18" s="221">
        <v>12000</v>
      </c>
      <c r="I18" s="221"/>
      <c r="J18" s="221"/>
      <c r="K18" s="221">
        <v>0</v>
      </c>
      <c r="L18" s="221"/>
      <c r="M18" s="221"/>
      <c r="N18" s="235"/>
      <c r="O18" s="229">
        <f>SUM(D18-F18-G18)</f>
        <v>0</v>
      </c>
    </row>
    <row r="19" spans="1:15" ht="12.75">
      <c r="A19" s="220">
        <v>9</v>
      </c>
      <c r="B19" s="221">
        <v>900</v>
      </c>
      <c r="C19" s="236" t="s">
        <v>478</v>
      </c>
      <c r="D19" s="221">
        <v>50000</v>
      </c>
      <c r="E19" s="224">
        <v>2005</v>
      </c>
      <c r="F19" s="221">
        <v>0</v>
      </c>
      <c r="G19" s="221">
        <f t="shared" si="1"/>
        <v>50000</v>
      </c>
      <c r="H19" s="221">
        <v>8000</v>
      </c>
      <c r="I19" s="221"/>
      <c r="J19" s="221"/>
      <c r="K19" s="221">
        <v>42000</v>
      </c>
      <c r="L19" s="221"/>
      <c r="M19" s="221"/>
      <c r="N19" s="235"/>
      <c r="O19" s="229">
        <f t="shared" si="2"/>
        <v>0</v>
      </c>
    </row>
    <row r="20" spans="1:15" s="234" customFormat="1" ht="12.75">
      <c r="A20" s="230"/>
      <c r="B20" s="231"/>
      <c r="C20" s="237" t="s">
        <v>320</v>
      </c>
      <c r="D20" s="231">
        <f>SUM(D12:D19)</f>
        <v>7086290</v>
      </c>
      <c r="E20" s="231" t="s">
        <v>311</v>
      </c>
      <c r="F20" s="231">
        <f aca="true" t="shared" si="3" ref="F20:O20">SUM(F12:F19)</f>
        <v>1712270</v>
      </c>
      <c r="G20" s="231">
        <f t="shared" si="3"/>
        <v>4015850</v>
      </c>
      <c r="H20" s="231">
        <f t="shared" si="3"/>
        <v>1316900</v>
      </c>
      <c r="I20" s="231">
        <f t="shared" si="3"/>
        <v>0</v>
      </c>
      <c r="J20" s="231">
        <f t="shared" si="3"/>
        <v>1470000</v>
      </c>
      <c r="K20" s="231">
        <f t="shared" si="3"/>
        <v>170600</v>
      </c>
      <c r="L20" s="231">
        <f t="shared" si="3"/>
        <v>964500</v>
      </c>
      <c r="M20" s="231">
        <f t="shared" si="3"/>
        <v>88000</v>
      </c>
      <c r="N20" s="231">
        <f t="shared" si="3"/>
        <v>5850</v>
      </c>
      <c r="O20" s="233">
        <f t="shared" si="3"/>
        <v>1358170</v>
      </c>
    </row>
    <row r="21" spans="1:15" s="227" customFormat="1" ht="12.75">
      <c r="A21" s="220" t="s">
        <v>321</v>
      </c>
      <c r="B21" s="221"/>
      <c r="C21" s="238" t="s">
        <v>322</v>
      </c>
      <c r="D21" s="221"/>
      <c r="E21" s="224"/>
      <c r="F21" s="221"/>
      <c r="G21" s="221"/>
      <c r="H21" s="221"/>
      <c r="I21" s="221"/>
      <c r="J21" s="221"/>
      <c r="K21" s="221"/>
      <c r="L21" s="221"/>
      <c r="M21" s="221"/>
      <c r="N21" s="221"/>
      <c r="O21" s="229"/>
    </row>
    <row r="22" spans="1:15" ht="12.75">
      <c r="A22" s="220">
        <v>1</v>
      </c>
      <c r="B22" s="221">
        <v>700</v>
      </c>
      <c r="C22" s="236" t="s">
        <v>323</v>
      </c>
      <c r="D22" s="221">
        <v>40000</v>
      </c>
      <c r="E22" s="224">
        <v>2005</v>
      </c>
      <c r="F22" s="221">
        <v>0</v>
      </c>
      <c r="G22" s="221">
        <f>SUM(H22:N22)</f>
        <v>40000</v>
      </c>
      <c r="H22" s="221">
        <v>40000</v>
      </c>
      <c r="I22" s="221">
        <v>0</v>
      </c>
      <c r="J22" s="221">
        <v>0</v>
      </c>
      <c r="K22" s="221">
        <v>0</v>
      </c>
      <c r="L22" s="221">
        <v>0</v>
      </c>
      <c r="M22" s="221">
        <v>0</v>
      </c>
      <c r="N22" s="221">
        <v>0</v>
      </c>
      <c r="O22" s="229">
        <f t="shared" si="2"/>
        <v>0</v>
      </c>
    </row>
    <row r="23" spans="1:15" ht="12.75">
      <c r="A23" s="220">
        <v>2</v>
      </c>
      <c r="B23" s="221">
        <v>750</v>
      </c>
      <c r="C23" s="236" t="s">
        <v>324</v>
      </c>
      <c r="D23" s="221">
        <v>90000</v>
      </c>
      <c r="E23" s="224">
        <v>2005</v>
      </c>
      <c r="F23" s="221">
        <v>0</v>
      </c>
      <c r="G23" s="221">
        <f>SUM(H23:N23)</f>
        <v>90000</v>
      </c>
      <c r="H23" s="221">
        <v>90000</v>
      </c>
      <c r="I23" s="221">
        <v>0</v>
      </c>
      <c r="J23" s="221">
        <v>0</v>
      </c>
      <c r="K23" s="221">
        <v>0</v>
      </c>
      <c r="L23" s="221">
        <v>0</v>
      </c>
      <c r="M23" s="221">
        <v>0</v>
      </c>
      <c r="N23" s="221">
        <v>0</v>
      </c>
      <c r="O23" s="229">
        <f t="shared" si="2"/>
        <v>0</v>
      </c>
    </row>
    <row r="24" spans="1:15" ht="12.75">
      <c r="A24" s="220">
        <v>3</v>
      </c>
      <c r="B24" s="221">
        <v>700</v>
      </c>
      <c r="C24" s="236" t="s">
        <v>325</v>
      </c>
      <c r="D24" s="221">
        <v>350000</v>
      </c>
      <c r="E24" s="224" t="s">
        <v>326</v>
      </c>
      <c r="F24" s="221">
        <v>250000</v>
      </c>
      <c r="G24" s="221">
        <f>SUM(H24:N24)</f>
        <v>100000</v>
      </c>
      <c r="H24" s="221">
        <v>100000</v>
      </c>
      <c r="I24" s="221">
        <v>0</v>
      </c>
      <c r="J24" s="221">
        <v>0</v>
      </c>
      <c r="K24" s="221">
        <v>0</v>
      </c>
      <c r="L24" s="221">
        <v>0</v>
      </c>
      <c r="M24" s="221">
        <v>0</v>
      </c>
      <c r="N24" s="221">
        <v>0</v>
      </c>
      <c r="O24" s="229">
        <f t="shared" si="2"/>
        <v>0</v>
      </c>
    </row>
    <row r="25" spans="1:15" ht="24">
      <c r="A25" s="220">
        <v>4</v>
      </c>
      <c r="B25" s="221">
        <v>801</v>
      </c>
      <c r="C25" s="236" t="s">
        <v>327</v>
      </c>
      <c r="D25" s="221">
        <v>150600</v>
      </c>
      <c r="E25" s="224" t="s">
        <v>315</v>
      </c>
      <c r="F25" s="221">
        <v>600</v>
      </c>
      <c r="G25" s="221">
        <f>SUM(H25:N25)</f>
        <v>150000</v>
      </c>
      <c r="H25" s="221">
        <v>150000</v>
      </c>
      <c r="I25" s="221">
        <v>0</v>
      </c>
      <c r="J25" s="221">
        <v>0</v>
      </c>
      <c r="K25" s="221">
        <v>0</v>
      </c>
      <c r="L25" s="221">
        <v>0</v>
      </c>
      <c r="M25" s="221">
        <v>0</v>
      </c>
      <c r="N25" s="221">
        <v>0</v>
      </c>
      <c r="O25" s="229">
        <f>SUM(D25-F25-G25)</f>
        <v>0</v>
      </c>
    </row>
    <row r="26" spans="1:15" ht="12.75">
      <c r="A26" s="220">
        <v>5</v>
      </c>
      <c r="B26" s="221">
        <v>926</v>
      </c>
      <c r="C26" s="236" t="s">
        <v>328</v>
      </c>
      <c r="D26" s="221">
        <v>9000</v>
      </c>
      <c r="E26" s="224">
        <v>2005</v>
      </c>
      <c r="F26" s="221">
        <v>0</v>
      </c>
      <c r="G26" s="221">
        <f>SUM(H26:N26)</f>
        <v>9000</v>
      </c>
      <c r="H26" s="221">
        <v>9000</v>
      </c>
      <c r="I26" s="221">
        <v>0</v>
      </c>
      <c r="J26" s="221">
        <v>0</v>
      </c>
      <c r="K26" s="221">
        <v>0</v>
      </c>
      <c r="L26" s="221">
        <v>0</v>
      </c>
      <c r="M26" s="221">
        <v>0</v>
      </c>
      <c r="N26" s="221">
        <v>0</v>
      </c>
      <c r="O26" s="229">
        <f t="shared" si="2"/>
        <v>0</v>
      </c>
    </row>
    <row r="27" spans="1:15" s="234" customFormat="1" ht="12.75">
      <c r="A27" s="230"/>
      <c r="B27" s="231"/>
      <c r="C27" s="237" t="s">
        <v>329</v>
      </c>
      <c r="D27" s="231">
        <f>SUM(D22:D26)</f>
        <v>639600</v>
      </c>
      <c r="E27" s="231" t="s">
        <v>311</v>
      </c>
      <c r="F27" s="231">
        <f aca="true" t="shared" si="4" ref="F27:O27">SUM(F22:F26)</f>
        <v>250600</v>
      </c>
      <c r="G27" s="231">
        <f t="shared" si="4"/>
        <v>389000</v>
      </c>
      <c r="H27" s="231">
        <f t="shared" si="4"/>
        <v>389000</v>
      </c>
      <c r="I27" s="231">
        <f t="shared" si="4"/>
        <v>0</v>
      </c>
      <c r="J27" s="231">
        <f t="shared" si="4"/>
        <v>0</v>
      </c>
      <c r="K27" s="231">
        <f t="shared" si="4"/>
        <v>0</v>
      </c>
      <c r="L27" s="231">
        <f t="shared" si="4"/>
        <v>0</v>
      </c>
      <c r="M27" s="231">
        <f t="shared" si="4"/>
        <v>0</v>
      </c>
      <c r="N27" s="231">
        <f t="shared" si="4"/>
        <v>0</v>
      </c>
      <c r="O27" s="233">
        <f t="shared" si="4"/>
        <v>0</v>
      </c>
    </row>
    <row r="28" spans="1:15" s="227" customFormat="1" ht="16.5" customHeight="1" thickBot="1">
      <c r="A28" s="239"/>
      <c r="B28" s="240"/>
      <c r="C28" s="240" t="s">
        <v>330</v>
      </c>
      <c r="D28" s="240">
        <f>SUM(D10,D20,D27)</f>
        <v>11211571</v>
      </c>
      <c r="E28" s="240" t="s">
        <v>311</v>
      </c>
      <c r="F28" s="240">
        <f aca="true" t="shared" si="5" ref="F28:O28">SUM(F10,F20,F27)</f>
        <v>1962870</v>
      </c>
      <c r="G28" s="240">
        <f t="shared" si="5"/>
        <v>4859000</v>
      </c>
      <c r="H28" s="240">
        <f t="shared" si="5"/>
        <v>1855524</v>
      </c>
      <c r="I28" s="240">
        <f t="shared" si="5"/>
        <v>0</v>
      </c>
      <c r="J28" s="240">
        <f t="shared" si="5"/>
        <v>1470000</v>
      </c>
      <c r="K28" s="240">
        <f t="shared" si="5"/>
        <v>213511</v>
      </c>
      <c r="L28" s="240">
        <f t="shared" si="5"/>
        <v>1221965</v>
      </c>
      <c r="M28" s="240">
        <f t="shared" si="5"/>
        <v>88000</v>
      </c>
      <c r="N28" s="240">
        <f t="shared" si="5"/>
        <v>10000</v>
      </c>
      <c r="O28" s="241">
        <f t="shared" si="5"/>
        <v>4389701</v>
      </c>
    </row>
    <row r="29" ht="13.5" thickTop="1"/>
    <row r="30" spans="3:5" ht="12.75">
      <c r="C30" s="242" t="s">
        <v>331</v>
      </c>
      <c r="D30" s="380">
        <f>SUM(G28)-N28</f>
        <v>4849000</v>
      </c>
      <c r="E30" s="380"/>
    </row>
    <row r="31" spans="3:5" ht="12.75">
      <c r="C31" s="242" t="s">
        <v>332</v>
      </c>
      <c r="D31" s="380">
        <f>SUM(N28)</f>
        <v>10000</v>
      </c>
      <c r="E31" s="380"/>
    </row>
  </sheetData>
  <mergeCells count="13">
    <mergeCell ref="L1:N1"/>
    <mergeCell ref="A3:A4"/>
    <mergeCell ref="C3:C4"/>
    <mergeCell ref="G3:G4"/>
    <mergeCell ref="D3:D4"/>
    <mergeCell ref="E3:E4"/>
    <mergeCell ref="F3:F4"/>
    <mergeCell ref="B3:B4"/>
    <mergeCell ref="H3:N3"/>
    <mergeCell ref="D30:E30"/>
    <mergeCell ref="D31:E31"/>
    <mergeCell ref="O3:O4"/>
    <mergeCell ref="A2:O2"/>
  </mergeCells>
  <printOptions/>
  <pageMargins left="0.1968503937007874" right="0.1968503937007874" top="0.3937007874015748" bottom="0.3937007874015748" header="0.5118110236220472" footer="0.3937007874015748"/>
  <pageSetup horizontalDpi="300" verticalDpi="300" orientation="landscape" paperSize="9" scale="99" r:id="rId1"/>
  <rowBreaks count="1" manualBreakCount="1">
    <brk id="31" max="255" man="1"/>
  </rowBreaks>
</worksheet>
</file>

<file path=xl/worksheets/sheet13.xml><?xml version="1.0" encoding="utf-8"?>
<worksheet xmlns="http://schemas.openxmlformats.org/spreadsheetml/2006/main" xmlns:r="http://schemas.openxmlformats.org/officeDocument/2006/relationships">
  <sheetPr codeName="Arkusz14"/>
  <dimension ref="A1:U11"/>
  <sheetViews>
    <sheetView zoomScale="90" zoomScaleNormal="90" workbookViewId="0" topLeftCell="A1">
      <selection activeCell="A1" sqref="A1"/>
    </sheetView>
  </sheetViews>
  <sheetFormatPr defaultColWidth="9.00390625" defaultRowHeight="12.75"/>
  <cols>
    <col min="1" max="1" width="2.00390625" style="19" bestFit="1" customWidth="1"/>
    <col min="2" max="2" width="23.625" style="19" customWidth="1"/>
    <col min="3" max="9" width="13.875" style="19" customWidth="1"/>
    <col min="10" max="16384" width="9.125" style="19" customWidth="1"/>
  </cols>
  <sheetData>
    <row r="1" spans="2:21" ht="54.75" customHeight="1">
      <c r="B1" s="243"/>
      <c r="C1" s="243"/>
      <c r="D1" s="243"/>
      <c r="E1" s="243"/>
      <c r="F1" s="243"/>
      <c r="G1" s="367" t="s">
        <v>508</v>
      </c>
      <c r="H1" s="367"/>
      <c r="I1" s="185"/>
      <c r="J1" s="185"/>
      <c r="K1" s="185"/>
      <c r="L1" s="243"/>
      <c r="M1" s="243"/>
      <c r="N1" s="243"/>
      <c r="O1" s="243"/>
      <c r="P1" s="243"/>
      <c r="Q1" s="243"/>
      <c r="R1" s="243"/>
      <c r="S1" s="243"/>
      <c r="T1" s="243"/>
      <c r="U1" s="243"/>
    </row>
    <row r="2" spans="2:21" ht="15" customHeight="1">
      <c r="B2" s="243"/>
      <c r="C2" s="243"/>
      <c r="D2" s="243"/>
      <c r="E2" s="243"/>
      <c r="F2" s="243"/>
      <c r="G2" s="185"/>
      <c r="H2" s="185"/>
      <c r="I2" s="185"/>
      <c r="J2" s="185"/>
      <c r="K2" s="185"/>
      <c r="L2" s="243"/>
      <c r="M2" s="243"/>
      <c r="N2" s="243"/>
      <c r="O2" s="243"/>
      <c r="P2" s="243"/>
      <c r="Q2" s="243"/>
      <c r="R2" s="243"/>
      <c r="S2" s="243"/>
      <c r="T2" s="243"/>
      <c r="U2" s="243"/>
    </row>
    <row r="3" spans="1:9" ht="34.5" customHeight="1">
      <c r="A3" s="408" t="s">
        <v>333</v>
      </c>
      <c r="B3" s="408"/>
      <c r="C3" s="408"/>
      <c r="D3" s="408"/>
      <c r="E3" s="408"/>
      <c r="F3" s="408"/>
      <c r="G3" s="408"/>
      <c r="H3" s="408"/>
      <c r="I3" s="243"/>
    </row>
    <row r="5" spans="1:8" ht="12.75">
      <c r="A5" s="406">
        <v>1</v>
      </c>
      <c r="B5" s="406">
        <v>2</v>
      </c>
      <c r="C5" s="406">
        <v>3</v>
      </c>
      <c r="D5" s="406">
        <v>4</v>
      </c>
      <c r="E5" s="406" t="s">
        <v>334</v>
      </c>
      <c r="F5" s="403"/>
      <c r="G5" s="404"/>
      <c r="H5" s="405"/>
    </row>
    <row r="6" spans="1:8" ht="12.75">
      <c r="A6" s="409"/>
      <c r="B6" s="409"/>
      <c r="C6" s="409"/>
      <c r="D6" s="409"/>
      <c r="E6" s="409"/>
      <c r="F6" s="406" t="s">
        <v>512</v>
      </c>
      <c r="G6" s="406" t="s">
        <v>513</v>
      </c>
      <c r="H6" s="406" t="s">
        <v>514</v>
      </c>
    </row>
    <row r="7" spans="1:8" ht="24.75" customHeight="1">
      <c r="A7" s="407"/>
      <c r="B7" s="407"/>
      <c r="C7" s="407"/>
      <c r="D7" s="407"/>
      <c r="E7" s="407"/>
      <c r="F7" s="407"/>
      <c r="G7" s="407"/>
      <c r="H7" s="407"/>
    </row>
    <row r="8" spans="1:8" ht="41.25" customHeight="1">
      <c r="A8" s="244">
        <v>1</v>
      </c>
      <c r="B8" s="245" t="s">
        <v>314</v>
      </c>
      <c r="C8" s="244">
        <v>2004</v>
      </c>
      <c r="D8" s="244">
        <v>2005</v>
      </c>
      <c r="E8" s="246">
        <f>SUM(F8:H8)</f>
        <v>1750000</v>
      </c>
      <c r="F8" s="246">
        <v>964500</v>
      </c>
      <c r="G8" s="246">
        <v>656900</v>
      </c>
      <c r="H8" s="246">
        <v>128600</v>
      </c>
    </row>
    <row r="9" spans="1:8" ht="41.25" customHeight="1">
      <c r="A9" s="244">
        <v>2</v>
      </c>
      <c r="B9" s="245" t="s">
        <v>474</v>
      </c>
      <c r="C9" s="244">
        <v>2005</v>
      </c>
      <c r="D9" s="244">
        <v>2006</v>
      </c>
      <c r="E9" s="246">
        <f>SUM(F9:H9)</f>
        <v>250000</v>
      </c>
      <c r="F9" s="246">
        <v>139240</v>
      </c>
      <c r="G9" s="246">
        <v>87553</v>
      </c>
      <c r="H9" s="246">
        <v>23207</v>
      </c>
    </row>
    <row r="10" spans="1:8" ht="41.25" customHeight="1">
      <c r="A10" s="244">
        <v>3</v>
      </c>
      <c r="B10" s="245" t="s">
        <v>475</v>
      </c>
      <c r="C10" s="244">
        <v>2005</v>
      </c>
      <c r="D10" s="244">
        <v>2006</v>
      </c>
      <c r="E10" s="246">
        <f>SUM(F10:H10)</f>
        <v>200000</v>
      </c>
      <c r="F10" s="246">
        <v>118225</v>
      </c>
      <c r="G10" s="246">
        <v>62071</v>
      </c>
      <c r="H10" s="246">
        <v>19704</v>
      </c>
    </row>
    <row r="11" spans="1:8" ht="43.5" customHeight="1">
      <c r="A11" s="247"/>
      <c r="B11" s="247"/>
      <c r="C11" s="247"/>
      <c r="D11" s="247"/>
      <c r="E11" s="248">
        <f>SUM(E8:E10)</f>
        <v>2200000</v>
      </c>
      <c r="F11" s="248">
        <f>SUM(F8:F10)</f>
        <v>1221965</v>
      </c>
      <c r="G11" s="248">
        <f>SUM(G8:G10)</f>
        <v>806524</v>
      </c>
      <c r="H11" s="248">
        <f>SUM(H8:H10)</f>
        <v>171511</v>
      </c>
    </row>
  </sheetData>
  <mergeCells count="11">
    <mergeCell ref="G6:G7"/>
    <mergeCell ref="F5:H5"/>
    <mergeCell ref="H6:H7"/>
    <mergeCell ref="G1:H1"/>
    <mergeCell ref="A3:H3"/>
    <mergeCell ref="A5:A7"/>
    <mergeCell ref="B5:B7"/>
    <mergeCell ref="C5:C7"/>
    <mergeCell ref="D5:D7"/>
    <mergeCell ref="E5:E7"/>
    <mergeCell ref="F6:F7"/>
  </mergeCells>
  <printOptions/>
  <pageMargins left="0.3937007874015748" right="0.3937007874015748" top="0.984251968503937" bottom="0.984251968503937" header="0.5118110236220472" footer="0.5118110236220472"/>
  <pageSetup horizontalDpi="300" verticalDpi="300" orientation="landscape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codeName="Arkusz15"/>
  <dimension ref="A2:E35"/>
  <sheetViews>
    <sheetView workbookViewId="0" topLeftCell="A1">
      <selection activeCell="A1" sqref="A1"/>
    </sheetView>
  </sheetViews>
  <sheetFormatPr defaultColWidth="9.00390625" defaultRowHeight="12.75"/>
  <cols>
    <col min="1" max="1" width="40.125" style="19" customWidth="1"/>
    <col min="2" max="2" width="23.00390625" style="19" customWidth="1"/>
    <col min="3" max="3" width="23.875" style="19" customWidth="1"/>
    <col min="4" max="4" width="17.875" style="19" customWidth="1"/>
    <col min="5" max="16384" width="9.125" style="19" customWidth="1"/>
  </cols>
  <sheetData>
    <row r="2" spans="1:5" ht="52.5" customHeight="1">
      <c r="A2" s="249"/>
      <c r="B2" s="249"/>
      <c r="C2" s="1" t="s">
        <v>499</v>
      </c>
      <c r="D2" s="207"/>
      <c r="E2" s="207"/>
    </row>
    <row r="3" spans="1:5" ht="14.25" customHeight="1">
      <c r="A3" s="249"/>
      <c r="B3" s="249"/>
      <c r="C3" s="1"/>
      <c r="D3" s="207"/>
      <c r="E3" s="207"/>
    </row>
    <row r="4" spans="1:3" ht="15.75">
      <c r="A4" s="412" t="s">
        <v>335</v>
      </c>
      <c r="B4" s="412"/>
      <c r="C4" s="412"/>
    </row>
    <row r="5" spans="1:3" ht="15.75">
      <c r="A5" s="250"/>
      <c r="B5" s="250"/>
      <c r="C5" s="250"/>
    </row>
    <row r="7" spans="1:3" ht="12.75">
      <c r="A7" s="251" t="s">
        <v>336</v>
      </c>
      <c r="B7" s="410" t="s">
        <v>337</v>
      </c>
      <c r="C7" s="251" t="s">
        <v>338</v>
      </c>
    </row>
    <row r="8" spans="1:3" ht="12.75">
      <c r="A8" s="251" t="s">
        <v>339</v>
      </c>
      <c r="B8" s="411"/>
      <c r="C8" s="251">
        <v>2005</v>
      </c>
    </row>
    <row r="9" spans="1:3" ht="12.75">
      <c r="A9" s="252" t="s">
        <v>340</v>
      </c>
      <c r="B9" s="413" t="s">
        <v>341</v>
      </c>
      <c r="C9" s="253">
        <v>85200</v>
      </c>
    </row>
    <row r="10" spans="1:3" ht="12.75">
      <c r="A10" s="254" t="s">
        <v>342</v>
      </c>
      <c r="B10" s="415"/>
      <c r="C10" s="255"/>
    </row>
    <row r="11" spans="1:3" ht="12.75">
      <c r="A11" s="252" t="s">
        <v>343</v>
      </c>
      <c r="B11" s="413" t="s">
        <v>344</v>
      </c>
      <c r="C11" s="253">
        <v>20464</v>
      </c>
    </row>
    <row r="12" spans="1:3" ht="25.5">
      <c r="A12" s="256" t="s">
        <v>345</v>
      </c>
      <c r="B12" s="414"/>
      <c r="C12" s="258"/>
    </row>
    <row r="13" spans="1:3" ht="12.75">
      <c r="A13" s="252" t="s">
        <v>343</v>
      </c>
      <c r="B13" s="413" t="s">
        <v>346</v>
      </c>
      <c r="C13" s="255">
        <v>109215</v>
      </c>
    </row>
    <row r="14" spans="1:3" ht="12.75">
      <c r="A14" s="256" t="s">
        <v>347</v>
      </c>
      <c r="B14" s="414"/>
      <c r="C14" s="255"/>
    </row>
    <row r="15" spans="1:3" ht="12.75">
      <c r="A15" s="252" t="s">
        <v>343</v>
      </c>
      <c r="B15" s="413" t="s">
        <v>348</v>
      </c>
      <c r="C15" s="253">
        <v>14420</v>
      </c>
    </row>
    <row r="16" spans="1:3" ht="25.5">
      <c r="A16" s="254" t="s">
        <v>349</v>
      </c>
      <c r="B16" s="414"/>
      <c r="C16" s="258"/>
    </row>
    <row r="17" spans="1:3" ht="12.75">
      <c r="A17" s="252" t="s">
        <v>343</v>
      </c>
      <c r="B17" s="413" t="s">
        <v>350</v>
      </c>
      <c r="C17" s="253">
        <v>27832</v>
      </c>
    </row>
    <row r="18" spans="1:3" ht="25.5">
      <c r="A18" s="256" t="s">
        <v>345</v>
      </c>
      <c r="B18" s="414"/>
      <c r="C18" s="258"/>
    </row>
    <row r="19" spans="1:3" ht="12.75">
      <c r="A19" s="259" t="s">
        <v>351</v>
      </c>
      <c r="B19" s="260"/>
      <c r="C19" s="261">
        <f>SUM(C9,C11,C13,C15,C17)</f>
        <v>257131</v>
      </c>
    </row>
    <row r="20" spans="1:3" ht="12.75">
      <c r="A20" s="251" t="s">
        <v>352</v>
      </c>
      <c r="B20" s="262"/>
      <c r="C20" s="263">
        <f>SUM(C19)</f>
        <v>257131</v>
      </c>
    </row>
    <row r="21" spans="1:3" ht="12.75">
      <c r="A21" s="252" t="s">
        <v>482</v>
      </c>
      <c r="B21" s="413">
        <v>1028041227</v>
      </c>
      <c r="C21" s="253">
        <v>550000</v>
      </c>
    </row>
    <row r="22" spans="1:3" ht="12.75">
      <c r="A22" s="256" t="s">
        <v>355</v>
      </c>
      <c r="B22" s="414"/>
      <c r="C22" s="258"/>
    </row>
    <row r="23" spans="1:3" ht="12.75">
      <c r="A23" s="252" t="s">
        <v>353</v>
      </c>
      <c r="B23" s="413" t="s">
        <v>354</v>
      </c>
      <c r="C23" s="253">
        <v>50000</v>
      </c>
    </row>
    <row r="24" spans="1:3" ht="12.75">
      <c r="A24" s="256" t="s">
        <v>355</v>
      </c>
      <c r="B24" s="414"/>
      <c r="C24" s="258"/>
    </row>
    <row r="25" spans="1:3" ht="25.5">
      <c r="A25" s="252" t="s">
        <v>356</v>
      </c>
      <c r="B25" s="413" t="s">
        <v>483</v>
      </c>
      <c r="C25" s="253">
        <v>148552</v>
      </c>
    </row>
    <row r="26" spans="1:3" ht="12.75">
      <c r="A26" s="256" t="s">
        <v>358</v>
      </c>
      <c r="B26" s="414"/>
      <c r="C26" s="258"/>
    </row>
    <row r="27" spans="1:3" ht="12.75">
      <c r="A27" s="252" t="s">
        <v>359</v>
      </c>
      <c r="B27" s="413" t="s">
        <v>360</v>
      </c>
      <c r="C27" s="253">
        <v>881250</v>
      </c>
    </row>
    <row r="28" spans="1:3" ht="12.75">
      <c r="A28" s="256" t="s">
        <v>355</v>
      </c>
      <c r="B28" s="414"/>
      <c r="C28" s="258"/>
    </row>
    <row r="29" spans="1:3" ht="25.5">
      <c r="A29" s="252" t="s">
        <v>356</v>
      </c>
      <c r="B29" s="413" t="s">
        <v>357</v>
      </c>
      <c r="C29" s="255">
        <v>36672</v>
      </c>
    </row>
    <row r="30" spans="1:3" ht="12.75">
      <c r="A30" s="256" t="s">
        <v>358</v>
      </c>
      <c r="B30" s="414"/>
      <c r="C30" s="255"/>
    </row>
    <row r="31" spans="1:3" ht="25.5">
      <c r="A31" s="256" t="s">
        <v>486</v>
      </c>
      <c r="B31" s="257" t="s">
        <v>485</v>
      </c>
      <c r="C31" s="255">
        <v>70000</v>
      </c>
    </row>
    <row r="32" spans="1:3" ht="12.75">
      <c r="A32" s="259" t="s">
        <v>362</v>
      </c>
      <c r="B32" s="260"/>
      <c r="C32" s="261">
        <f>SUM(C21,C23,C25,C27,C29,C31)</f>
        <v>1736474</v>
      </c>
    </row>
    <row r="33" spans="1:3" ht="12.75">
      <c r="A33" s="251" t="s">
        <v>352</v>
      </c>
      <c r="B33" s="262"/>
      <c r="C33" s="263">
        <f>SUM(C32)</f>
        <v>1736474</v>
      </c>
    </row>
    <row r="34" spans="1:3" ht="12.75">
      <c r="A34" s="260" t="s">
        <v>363</v>
      </c>
      <c r="B34" s="260"/>
      <c r="C34" s="261">
        <f>SUM(C20,C33)</f>
        <v>1993605</v>
      </c>
    </row>
    <row r="35" spans="1:3" s="249" customFormat="1" ht="12.75">
      <c r="A35" s="251" t="s">
        <v>127</v>
      </c>
      <c r="B35" s="251"/>
      <c r="C35" s="264">
        <f>SUM(C34)</f>
        <v>1993605</v>
      </c>
    </row>
  </sheetData>
  <mergeCells count="12">
    <mergeCell ref="B23:B24"/>
    <mergeCell ref="B21:B22"/>
    <mergeCell ref="B29:B30"/>
    <mergeCell ref="B25:B26"/>
    <mergeCell ref="B27:B28"/>
    <mergeCell ref="B7:B8"/>
    <mergeCell ref="A4:C4"/>
    <mergeCell ref="B11:B12"/>
    <mergeCell ref="B17:B18"/>
    <mergeCell ref="B9:B10"/>
    <mergeCell ref="B13:B14"/>
    <mergeCell ref="B15:B16"/>
  </mergeCells>
  <printOptions/>
  <pageMargins left="0.7874015748031497" right="0.7874015748031497" top="0.3937007874015748" bottom="0.5905511811023623" header="0.5118110236220472" footer="0.5118110236220472"/>
  <pageSetup horizontalDpi="300" verticalDpi="3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 codeName="Arkusz16"/>
  <dimension ref="A1:O25"/>
  <sheetViews>
    <sheetView workbookViewId="0" topLeftCell="A1">
      <selection activeCell="A1" sqref="A1"/>
    </sheetView>
  </sheetViews>
  <sheetFormatPr defaultColWidth="9.00390625" defaultRowHeight="12.75"/>
  <cols>
    <col min="1" max="1" width="3.00390625" style="74" customWidth="1"/>
    <col min="2" max="2" width="28.125" style="74" customWidth="1"/>
    <col min="3" max="3" width="6.75390625" style="74" customWidth="1"/>
    <col min="4" max="4" width="12.125" style="74" customWidth="1"/>
    <col min="5" max="6" width="10.00390625" style="74" customWidth="1"/>
    <col min="7" max="13" width="8.75390625" style="74" customWidth="1"/>
    <col min="14" max="14" width="7.875" style="74" customWidth="1"/>
    <col min="15" max="15" width="10.125" style="74" customWidth="1"/>
    <col min="16" max="16384" width="9.125" style="74" customWidth="1"/>
  </cols>
  <sheetData>
    <row r="1" spans="10:13" ht="50.25" customHeight="1">
      <c r="J1" s="265"/>
      <c r="K1" s="416" t="s">
        <v>500</v>
      </c>
      <c r="L1" s="416"/>
      <c r="M1" s="417"/>
    </row>
    <row r="2" spans="1:15" ht="12.75">
      <c r="A2" s="418" t="s">
        <v>364</v>
      </c>
      <c r="B2" s="418"/>
      <c r="C2" s="418"/>
      <c r="D2" s="418"/>
      <c r="E2" s="418"/>
      <c r="F2" s="418"/>
      <c r="G2" s="418"/>
      <c r="H2" s="418"/>
      <c r="I2" s="418"/>
      <c r="J2" s="418"/>
      <c r="K2" s="418"/>
      <c r="L2" s="418"/>
      <c r="M2" s="418"/>
      <c r="N2" s="418"/>
      <c r="O2" s="234"/>
    </row>
    <row r="4" spans="1:14" ht="60">
      <c r="A4" s="251"/>
      <c r="B4" s="251" t="s">
        <v>365</v>
      </c>
      <c r="C4" s="267" t="s">
        <v>366</v>
      </c>
      <c r="D4" s="251" t="s">
        <v>367</v>
      </c>
      <c r="E4" s="251" t="s">
        <v>368</v>
      </c>
      <c r="F4" s="356" t="s">
        <v>491</v>
      </c>
      <c r="G4" s="251" t="s">
        <v>490</v>
      </c>
      <c r="H4" s="251">
        <v>2005</v>
      </c>
      <c r="I4" s="251">
        <v>2006</v>
      </c>
      <c r="J4" s="251">
        <v>2007</v>
      </c>
      <c r="K4" s="251">
        <v>2008</v>
      </c>
      <c r="L4" s="251">
        <v>2009</v>
      </c>
      <c r="M4" s="251">
        <v>2010</v>
      </c>
      <c r="N4" s="251">
        <v>2011</v>
      </c>
    </row>
    <row r="5" spans="1:14" ht="13.5" customHeight="1">
      <c r="A5" s="419">
        <v>1</v>
      </c>
      <c r="B5" s="421" t="s">
        <v>369</v>
      </c>
      <c r="C5" s="419" t="s">
        <v>370</v>
      </c>
      <c r="D5" s="419" t="s">
        <v>359</v>
      </c>
      <c r="E5" s="423">
        <v>295000</v>
      </c>
      <c r="F5" s="270">
        <v>250750</v>
      </c>
      <c r="G5" s="423">
        <v>50750</v>
      </c>
      <c r="H5" s="423">
        <v>0</v>
      </c>
      <c r="I5" s="423">
        <v>0</v>
      </c>
      <c r="J5" s="423">
        <v>0</v>
      </c>
      <c r="K5" s="423">
        <v>0</v>
      </c>
      <c r="L5" s="423">
        <v>0</v>
      </c>
      <c r="M5" s="423">
        <v>0</v>
      </c>
      <c r="N5" s="423">
        <v>0</v>
      </c>
    </row>
    <row r="6" spans="1:14" ht="12.75" customHeight="1">
      <c r="A6" s="420"/>
      <c r="B6" s="422"/>
      <c r="C6" s="420"/>
      <c r="D6" s="420"/>
      <c r="E6" s="424"/>
      <c r="F6" s="271">
        <v>44250</v>
      </c>
      <c r="G6" s="424"/>
      <c r="H6" s="424"/>
      <c r="I6" s="424"/>
      <c r="J6" s="424"/>
      <c r="K6" s="424"/>
      <c r="L6" s="424"/>
      <c r="M6" s="424"/>
      <c r="N6" s="424"/>
    </row>
    <row r="7" spans="1:14" ht="22.5">
      <c r="A7" s="244">
        <v>2</v>
      </c>
      <c r="B7" s="245" t="s">
        <v>371</v>
      </c>
      <c r="C7" s="244" t="s">
        <v>372</v>
      </c>
      <c r="D7" s="244" t="s">
        <v>373</v>
      </c>
      <c r="E7" s="271">
        <v>337200</v>
      </c>
      <c r="F7" s="271">
        <v>252000</v>
      </c>
      <c r="G7" s="271">
        <v>84000</v>
      </c>
      <c r="H7" s="271">
        <v>85200</v>
      </c>
      <c r="I7" s="271">
        <v>0</v>
      </c>
      <c r="J7" s="271">
        <v>0</v>
      </c>
      <c r="K7" s="271">
        <v>0</v>
      </c>
      <c r="L7" s="271">
        <v>0</v>
      </c>
      <c r="M7" s="271">
        <v>0</v>
      </c>
      <c r="N7" s="271">
        <v>0</v>
      </c>
    </row>
    <row r="8" spans="1:14" ht="12.75">
      <c r="A8" s="244">
        <v>3</v>
      </c>
      <c r="B8" s="245" t="s">
        <v>374</v>
      </c>
      <c r="C8" s="244" t="s">
        <v>370</v>
      </c>
      <c r="D8" s="244" t="s">
        <v>375</v>
      </c>
      <c r="E8" s="271">
        <v>500000</v>
      </c>
      <c r="F8" s="271">
        <v>500000</v>
      </c>
      <c r="G8" s="271">
        <v>69600</v>
      </c>
      <c r="H8" s="271">
        <v>0</v>
      </c>
      <c r="I8" s="271">
        <v>0</v>
      </c>
      <c r="J8" s="271">
        <v>0</v>
      </c>
      <c r="K8" s="271">
        <v>0</v>
      </c>
      <c r="L8" s="271">
        <v>0</v>
      </c>
      <c r="M8" s="271">
        <v>0</v>
      </c>
      <c r="N8" s="271">
        <v>0</v>
      </c>
    </row>
    <row r="9" spans="1:14" ht="22.5">
      <c r="A9" s="244">
        <v>4</v>
      </c>
      <c r="B9" s="245" t="s">
        <v>376</v>
      </c>
      <c r="C9" s="244" t="s">
        <v>370</v>
      </c>
      <c r="D9" s="244" t="s">
        <v>353</v>
      </c>
      <c r="E9" s="271">
        <v>400000</v>
      </c>
      <c r="F9" s="271">
        <v>400000</v>
      </c>
      <c r="G9" s="271">
        <v>95360</v>
      </c>
      <c r="H9" s="271">
        <v>0</v>
      </c>
      <c r="I9" s="271">
        <v>0</v>
      </c>
      <c r="J9" s="271">
        <v>0</v>
      </c>
      <c r="K9" s="271">
        <v>0</v>
      </c>
      <c r="L9" s="271">
        <v>0</v>
      </c>
      <c r="M9" s="271">
        <v>0</v>
      </c>
      <c r="N9" s="271">
        <v>0</v>
      </c>
    </row>
    <row r="10" spans="1:14" ht="22.5">
      <c r="A10" s="244">
        <v>5</v>
      </c>
      <c r="B10" s="245" t="s">
        <v>361</v>
      </c>
      <c r="C10" s="244" t="s">
        <v>370</v>
      </c>
      <c r="D10" s="244" t="s">
        <v>353</v>
      </c>
      <c r="E10" s="271">
        <v>300000</v>
      </c>
      <c r="F10" s="271">
        <v>250000</v>
      </c>
      <c r="G10" s="271">
        <v>100000</v>
      </c>
      <c r="H10" s="271">
        <v>50000</v>
      </c>
      <c r="I10" s="271">
        <v>0</v>
      </c>
      <c r="J10" s="271">
        <v>0</v>
      </c>
      <c r="K10" s="271">
        <v>0</v>
      </c>
      <c r="L10" s="271">
        <v>0</v>
      </c>
      <c r="M10" s="271">
        <v>0</v>
      </c>
      <c r="N10" s="271">
        <v>0</v>
      </c>
    </row>
    <row r="11" spans="1:14" ht="22.5">
      <c r="A11" s="244">
        <v>6</v>
      </c>
      <c r="B11" s="245" t="s">
        <v>377</v>
      </c>
      <c r="C11" s="244" t="s">
        <v>370</v>
      </c>
      <c r="D11" s="244" t="s">
        <v>378</v>
      </c>
      <c r="E11" s="271">
        <v>110000</v>
      </c>
      <c r="F11" s="271">
        <v>73328</v>
      </c>
      <c r="G11" s="271">
        <v>36672</v>
      </c>
      <c r="H11" s="271">
        <v>36672</v>
      </c>
      <c r="I11" s="271">
        <v>0</v>
      </c>
      <c r="J11" s="271">
        <v>0</v>
      </c>
      <c r="K11" s="271">
        <v>0</v>
      </c>
      <c r="L11" s="271">
        <v>0</v>
      </c>
      <c r="M11" s="271">
        <v>0</v>
      </c>
      <c r="N11" s="271">
        <v>0</v>
      </c>
    </row>
    <row r="12" spans="1:14" ht="33.75">
      <c r="A12" s="244">
        <v>7</v>
      </c>
      <c r="B12" s="245" t="s">
        <v>379</v>
      </c>
      <c r="C12" s="244" t="s">
        <v>372</v>
      </c>
      <c r="D12" s="244" t="s">
        <v>380</v>
      </c>
      <c r="E12" s="271">
        <v>184215</v>
      </c>
      <c r="F12" s="271">
        <v>75000</v>
      </c>
      <c r="G12" s="271">
        <v>50000</v>
      </c>
      <c r="H12" s="271">
        <v>50000</v>
      </c>
      <c r="I12" s="271">
        <v>50000</v>
      </c>
      <c r="J12" s="271">
        <v>9215</v>
      </c>
      <c r="K12" s="271">
        <v>0</v>
      </c>
      <c r="L12" s="271">
        <v>0</v>
      </c>
      <c r="M12" s="271">
        <v>0</v>
      </c>
      <c r="N12" s="271">
        <v>0</v>
      </c>
    </row>
    <row r="13" spans="1:14" ht="22.5">
      <c r="A13" s="244">
        <v>8</v>
      </c>
      <c r="B13" s="245" t="s">
        <v>345</v>
      </c>
      <c r="C13" s="244" t="s">
        <v>372</v>
      </c>
      <c r="D13" s="244" t="s">
        <v>380</v>
      </c>
      <c r="E13" s="271">
        <v>32764</v>
      </c>
      <c r="F13" s="271">
        <v>12300</v>
      </c>
      <c r="G13" s="271">
        <v>8200</v>
      </c>
      <c r="H13" s="271">
        <v>8200</v>
      </c>
      <c r="I13" s="271">
        <v>8200</v>
      </c>
      <c r="J13" s="271">
        <v>4064</v>
      </c>
      <c r="K13" s="271">
        <v>0</v>
      </c>
      <c r="L13" s="271">
        <v>0</v>
      </c>
      <c r="M13" s="271">
        <v>0</v>
      </c>
      <c r="N13" s="271">
        <v>0</v>
      </c>
    </row>
    <row r="14" spans="1:14" ht="22.5">
      <c r="A14" s="244">
        <v>9</v>
      </c>
      <c r="B14" s="245" t="s">
        <v>381</v>
      </c>
      <c r="C14" s="244" t="s">
        <v>372</v>
      </c>
      <c r="D14" s="244" t="s">
        <v>380</v>
      </c>
      <c r="E14" s="271">
        <v>16488</v>
      </c>
      <c r="F14" s="271">
        <v>2068</v>
      </c>
      <c r="G14" s="271">
        <v>2068</v>
      </c>
      <c r="H14" s="271">
        <v>4120</v>
      </c>
      <c r="I14" s="271">
        <v>4120</v>
      </c>
      <c r="J14" s="271">
        <v>4120</v>
      </c>
      <c r="K14" s="271">
        <v>2060</v>
      </c>
      <c r="L14" s="271">
        <v>0</v>
      </c>
      <c r="M14" s="271">
        <v>0</v>
      </c>
      <c r="N14" s="271">
        <v>0</v>
      </c>
    </row>
    <row r="15" spans="1:14" ht="22.5">
      <c r="A15" s="268">
        <v>10</v>
      </c>
      <c r="B15" s="269" t="s">
        <v>345</v>
      </c>
      <c r="C15" s="268" t="s">
        <v>372</v>
      </c>
      <c r="D15" s="268" t="s">
        <v>380</v>
      </c>
      <c r="E15" s="270">
        <v>31832</v>
      </c>
      <c r="F15" s="270">
        <v>4000</v>
      </c>
      <c r="G15" s="270">
        <v>4000</v>
      </c>
      <c r="H15" s="270">
        <v>8000</v>
      </c>
      <c r="I15" s="270">
        <v>8000</v>
      </c>
      <c r="J15" s="270">
        <v>8000</v>
      </c>
      <c r="K15" s="270">
        <v>3832</v>
      </c>
      <c r="L15" s="271">
        <v>0</v>
      </c>
      <c r="M15" s="271">
        <v>0</v>
      </c>
      <c r="N15" s="271">
        <v>0</v>
      </c>
    </row>
    <row r="16" spans="1:14" ht="12.75">
      <c r="A16" s="244">
        <v>11</v>
      </c>
      <c r="B16" s="245" t="s">
        <v>361</v>
      </c>
      <c r="C16" s="244" t="s">
        <v>370</v>
      </c>
      <c r="D16" s="244" t="s">
        <v>359</v>
      </c>
      <c r="E16" s="271">
        <v>900000</v>
      </c>
      <c r="F16" s="271">
        <v>18750</v>
      </c>
      <c r="G16" s="271">
        <v>18750</v>
      </c>
      <c r="H16" s="271">
        <v>259056</v>
      </c>
      <c r="I16" s="271">
        <v>190944</v>
      </c>
      <c r="J16" s="271">
        <v>225000</v>
      </c>
      <c r="K16" s="271">
        <v>206250</v>
      </c>
      <c r="L16" s="271">
        <v>0</v>
      </c>
      <c r="M16" s="271">
        <v>0</v>
      </c>
      <c r="N16" s="271">
        <v>0</v>
      </c>
    </row>
    <row r="17" spans="1:14" ht="12.75">
      <c r="A17" s="272">
        <v>12</v>
      </c>
      <c r="B17" s="273" t="s">
        <v>358</v>
      </c>
      <c r="C17" s="272" t="s">
        <v>370</v>
      </c>
      <c r="D17" s="244" t="s">
        <v>378</v>
      </c>
      <c r="E17" s="274">
        <v>172500</v>
      </c>
      <c r="F17" s="274">
        <v>23948</v>
      </c>
      <c r="G17" s="274">
        <v>23948</v>
      </c>
      <c r="H17" s="274">
        <v>28752</v>
      </c>
      <c r="I17" s="274">
        <v>28752</v>
      </c>
      <c r="J17" s="274">
        <v>28752</v>
      </c>
      <c r="K17" s="274">
        <v>28752</v>
      </c>
      <c r="L17" s="274">
        <v>28752</v>
      </c>
      <c r="M17" s="274">
        <v>4792</v>
      </c>
      <c r="N17" s="274">
        <v>0</v>
      </c>
    </row>
    <row r="18" spans="1:14" s="278" customFormat="1" ht="12.75">
      <c r="A18" s="275"/>
      <c r="B18" s="276" t="s">
        <v>382</v>
      </c>
      <c r="C18" s="275"/>
      <c r="D18" s="275"/>
      <c r="E18" s="277">
        <f>SUM(E5:E17)</f>
        <v>3279999</v>
      </c>
      <c r="F18" s="277">
        <f>SUM(F5,F7:F17)</f>
        <v>1862144</v>
      </c>
      <c r="G18" s="277">
        <f aca="true" t="shared" si="0" ref="G18:N18">SUM(G5:G17)</f>
        <v>543348</v>
      </c>
      <c r="H18" s="277">
        <f t="shared" si="0"/>
        <v>530000</v>
      </c>
      <c r="I18" s="277">
        <f t="shared" si="0"/>
        <v>290016</v>
      </c>
      <c r="J18" s="277">
        <f t="shared" si="0"/>
        <v>279151</v>
      </c>
      <c r="K18" s="277">
        <f t="shared" si="0"/>
        <v>240894</v>
      </c>
      <c r="L18" s="277">
        <f t="shared" si="0"/>
        <v>28752</v>
      </c>
      <c r="M18" s="277">
        <f t="shared" si="0"/>
        <v>4792</v>
      </c>
      <c r="N18" s="277">
        <f t="shared" si="0"/>
        <v>0</v>
      </c>
    </row>
    <row r="19" spans="1:14" ht="12.75">
      <c r="A19" s="244"/>
      <c r="B19" s="245" t="s">
        <v>383</v>
      </c>
      <c r="C19" s="244"/>
      <c r="D19" s="244"/>
      <c r="E19" s="271"/>
      <c r="F19" s="271"/>
      <c r="G19" s="271"/>
      <c r="H19" s="271"/>
      <c r="I19" s="271"/>
      <c r="J19" s="271"/>
      <c r="K19" s="271"/>
      <c r="L19" s="271"/>
      <c r="M19" s="271"/>
      <c r="N19" s="271"/>
    </row>
    <row r="20" spans="1:14" ht="45">
      <c r="A20" s="244">
        <v>1</v>
      </c>
      <c r="B20" s="245" t="s">
        <v>384</v>
      </c>
      <c r="C20" s="244" t="s">
        <v>370</v>
      </c>
      <c r="D20" s="244" t="s">
        <v>378</v>
      </c>
      <c r="E20" s="271">
        <v>70000</v>
      </c>
      <c r="F20" s="271">
        <v>0</v>
      </c>
      <c r="G20" s="271">
        <v>0</v>
      </c>
      <c r="H20" s="271">
        <v>20000</v>
      </c>
      <c r="I20" s="271">
        <v>10000</v>
      </c>
      <c r="J20" s="271">
        <v>10000</v>
      </c>
      <c r="K20" s="271">
        <v>10000</v>
      </c>
      <c r="L20" s="271">
        <v>10000</v>
      </c>
      <c r="M20" s="271">
        <v>10000</v>
      </c>
      <c r="N20" s="271">
        <v>0</v>
      </c>
    </row>
    <row r="21" spans="1:14" ht="12.75">
      <c r="A21" s="244">
        <v>2</v>
      </c>
      <c r="B21" s="245" t="s">
        <v>361</v>
      </c>
      <c r="C21" s="244" t="s">
        <v>370</v>
      </c>
      <c r="D21" s="244" t="s">
        <v>489</v>
      </c>
      <c r="E21" s="271">
        <v>550000</v>
      </c>
      <c r="F21" s="271">
        <v>0</v>
      </c>
      <c r="G21" s="271">
        <v>0</v>
      </c>
      <c r="H21" s="271">
        <v>0</v>
      </c>
      <c r="I21" s="271">
        <v>110000</v>
      </c>
      <c r="J21" s="271">
        <v>110000</v>
      </c>
      <c r="K21" s="271">
        <v>110000</v>
      </c>
      <c r="L21" s="271">
        <v>110000</v>
      </c>
      <c r="M21" s="271">
        <v>110000</v>
      </c>
      <c r="N21" s="271">
        <v>0</v>
      </c>
    </row>
    <row r="22" spans="1:14" s="278" customFormat="1" ht="12.75">
      <c r="A22" s="275"/>
      <c r="B22" s="276" t="s">
        <v>382</v>
      </c>
      <c r="C22" s="275"/>
      <c r="D22" s="275"/>
      <c r="E22" s="277">
        <f aca="true" t="shared" si="1" ref="E22:N22">SUM(E20:E21)</f>
        <v>620000</v>
      </c>
      <c r="F22" s="277">
        <f t="shared" si="1"/>
        <v>0</v>
      </c>
      <c r="G22" s="277">
        <f t="shared" si="1"/>
        <v>0</v>
      </c>
      <c r="H22" s="277">
        <f t="shared" si="1"/>
        <v>20000</v>
      </c>
      <c r="I22" s="277">
        <f t="shared" si="1"/>
        <v>120000</v>
      </c>
      <c r="J22" s="277">
        <f t="shared" si="1"/>
        <v>120000</v>
      </c>
      <c r="K22" s="277">
        <f t="shared" si="1"/>
        <v>120000</v>
      </c>
      <c r="L22" s="277">
        <f t="shared" si="1"/>
        <v>120000</v>
      </c>
      <c r="M22" s="277">
        <f t="shared" si="1"/>
        <v>120000</v>
      </c>
      <c r="N22" s="277">
        <f t="shared" si="1"/>
        <v>0</v>
      </c>
    </row>
    <row r="23" spans="1:14" s="278" customFormat="1" ht="12.75">
      <c r="A23" s="279"/>
      <c r="B23" s="279" t="s">
        <v>385</v>
      </c>
      <c r="C23" s="279"/>
      <c r="D23" s="279"/>
      <c r="E23" s="280">
        <f aca="true" t="shared" si="2" ref="E23:N23">SUM(E18,E22)</f>
        <v>3899999</v>
      </c>
      <c r="F23" s="280">
        <f t="shared" si="2"/>
        <v>1862144</v>
      </c>
      <c r="G23" s="280">
        <f t="shared" si="2"/>
        <v>543348</v>
      </c>
      <c r="H23" s="280">
        <f t="shared" si="2"/>
        <v>550000</v>
      </c>
      <c r="I23" s="280">
        <f t="shared" si="2"/>
        <v>410016</v>
      </c>
      <c r="J23" s="280">
        <f t="shared" si="2"/>
        <v>399151</v>
      </c>
      <c r="K23" s="280">
        <f t="shared" si="2"/>
        <v>360894</v>
      </c>
      <c r="L23" s="280">
        <f t="shared" si="2"/>
        <v>148752</v>
      </c>
      <c r="M23" s="280">
        <f t="shared" si="2"/>
        <v>124792</v>
      </c>
      <c r="N23" s="280">
        <f t="shared" si="2"/>
        <v>0</v>
      </c>
    </row>
    <row r="24" spans="1:14" ht="12.75">
      <c r="A24" s="281"/>
      <c r="B24" s="281" t="s">
        <v>362</v>
      </c>
      <c r="C24" s="281"/>
      <c r="D24" s="281"/>
      <c r="E24" s="282">
        <f>SUM(E5,E8,E9,E10,E11,E16,E17,E20,E21)</f>
        <v>3297500</v>
      </c>
      <c r="F24" s="282">
        <f aca="true" t="shared" si="3" ref="F24:N24">SUM(F5,F8,F9,F10,F11,F16,F17,F20,F21)</f>
        <v>1516776</v>
      </c>
      <c r="G24" s="282">
        <f t="shared" si="3"/>
        <v>395080</v>
      </c>
      <c r="H24" s="282">
        <f t="shared" si="3"/>
        <v>394480</v>
      </c>
      <c r="I24" s="282">
        <f t="shared" si="3"/>
        <v>339696</v>
      </c>
      <c r="J24" s="282">
        <f t="shared" si="3"/>
        <v>373752</v>
      </c>
      <c r="K24" s="282">
        <f t="shared" si="3"/>
        <v>355002</v>
      </c>
      <c r="L24" s="282">
        <f t="shared" si="3"/>
        <v>148752</v>
      </c>
      <c r="M24" s="282">
        <f t="shared" si="3"/>
        <v>124792</v>
      </c>
      <c r="N24" s="282">
        <f t="shared" si="3"/>
        <v>0</v>
      </c>
    </row>
    <row r="25" spans="1:14" ht="12.75">
      <c r="A25" s="281"/>
      <c r="B25" s="281" t="s">
        <v>351</v>
      </c>
      <c r="C25" s="281"/>
      <c r="D25" s="281"/>
      <c r="E25" s="282">
        <f>SUM(E7,E12,E13,E14,E15)</f>
        <v>602499</v>
      </c>
      <c r="F25" s="282">
        <f aca="true" t="shared" si="4" ref="F25:N25">SUM(F7,F12,F13,F14,F15)</f>
        <v>345368</v>
      </c>
      <c r="G25" s="282">
        <f t="shared" si="4"/>
        <v>148268</v>
      </c>
      <c r="H25" s="282">
        <f t="shared" si="4"/>
        <v>155520</v>
      </c>
      <c r="I25" s="282">
        <f t="shared" si="4"/>
        <v>70320</v>
      </c>
      <c r="J25" s="282">
        <f t="shared" si="4"/>
        <v>25399</v>
      </c>
      <c r="K25" s="282">
        <f t="shared" si="4"/>
        <v>5892</v>
      </c>
      <c r="L25" s="282">
        <f t="shared" si="4"/>
        <v>0</v>
      </c>
      <c r="M25" s="282">
        <f t="shared" si="4"/>
        <v>0</v>
      </c>
      <c r="N25" s="282">
        <f t="shared" si="4"/>
        <v>0</v>
      </c>
    </row>
  </sheetData>
  <mergeCells count="15">
    <mergeCell ref="N5:N6"/>
    <mergeCell ref="J5:J6"/>
    <mergeCell ref="K5:K6"/>
    <mergeCell ref="L5:L6"/>
    <mergeCell ref="M5:M6"/>
    <mergeCell ref="K1:M1"/>
    <mergeCell ref="A2:N2"/>
    <mergeCell ref="A5:A6"/>
    <mergeCell ref="B5:B6"/>
    <mergeCell ref="C5:C6"/>
    <mergeCell ref="D5:D6"/>
    <mergeCell ref="E5:E6"/>
    <mergeCell ref="H5:H6"/>
    <mergeCell ref="I5:I6"/>
    <mergeCell ref="G5:G6"/>
  </mergeCells>
  <printOptions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 codeName="Arkusz17"/>
  <dimension ref="A2:F20"/>
  <sheetViews>
    <sheetView workbookViewId="0" topLeftCell="A1">
      <selection activeCell="A1" sqref="A1"/>
    </sheetView>
  </sheetViews>
  <sheetFormatPr defaultColWidth="9.00390625" defaultRowHeight="12.75"/>
  <cols>
    <col min="1" max="1" width="37.875" style="19" customWidth="1"/>
    <col min="2" max="2" width="21.875" style="19" customWidth="1"/>
    <col min="3" max="4" width="14.875" style="19" customWidth="1"/>
    <col min="5" max="16384" width="9.125" style="19" customWidth="1"/>
  </cols>
  <sheetData>
    <row r="2" spans="1:6" ht="48" customHeight="1">
      <c r="A2" s="249"/>
      <c r="B2" s="249"/>
      <c r="C2" s="367" t="s">
        <v>509</v>
      </c>
      <c r="D2" s="367"/>
      <c r="E2" s="1"/>
      <c r="F2" s="1"/>
    </row>
    <row r="3" spans="1:6" ht="14.25" customHeight="1">
      <c r="A3" s="249"/>
      <c r="B3" s="249"/>
      <c r="C3" s="207"/>
      <c r="D3" s="207"/>
      <c r="E3" s="1"/>
      <c r="F3" s="1"/>
    </row>
    <row r="4" spans="1:4" ht="15.75">
      <c r="A4" s="412" t="s">
        <v>386</v>
      </c>
      <c r="B4" s="412"/>
      <c r="C4" s="412"/>
      <c r="D4" s="425"/>
    </row>
    <row r="5" spans="1:3" ht="15.75">
      <c r="A5" s="250"/>
      <c r="B5" s="250"/>
      <c r="C5" s="250"/>
    </row>
    <row r="7" spans="1:4" ht="12.75">
      <c r="A7" s="251" t="s">
        <v>336</v>
      </c>
      <c r="B7" s="410" t="s">
        <v>387</v>
      </c>
      <c r="C7" s="410" t="s">
        <v>388</v>
      </c>
      <c r="D7" s="410" t="s">
        <v>389</v>
      </c>
    </row>
    <row r="8" spans="1:4" ht="27" customHeight="1">
      <c r="A8" s="251" t="s">
        <v>390</v>
      </c>
      <c r="B8" s="411"/>
      <c r="C8" s="411"/>
      <c r="D8" s="411"/>
    </row>
    <row r="9" spans="1:4" ht="12.75">
      <c r="A9" s="252" t="s">
        <v>340</v>
      </c>
      <c r="B9" s="413" t="s">
        <v>341</v>
      </c>
      <c r="C9" s="253">
        <v>337200</v>
      </c>
      <c r="D9" s="253">
        <v>85200</v>
      </c>
    </row>
    <row r="10" spans="1:4" ht="12.75">
      <c r="A10" s="254" t="s">
        <v>342</v>
      </c>
      <c r="B10" s="415"/>
      <c r="C10" s="255"/>
      <c r="D10" s="255"/>
    </row>
    <row r="11" spans="1:4" ht="12.75">
      <c r="A11" s="252" t="s">
        <v>343</v>
      </c>
      <c r="B11" s="413" t="s">
        <v>344</v>
      </c>
      <c r="C11" s="253">
        <v>32764</v>
      </c>
      <c r="D11" s="253">
        <v>20464</v>
      </c>
    </row>
    <row r="12" spans="1:4" ht="25.5">
      <c r="A12" s="256" t="s">
        <v>345</v>
      </c>
      <c r="B12" s="414"/>
      <c r="C12" s="258"/>
      <c r="D12" s="258"/>
    </row>
    <row r="13" spans="1:4" ht="12.75">
      <c r="A13" s="252" t="s">
        <v>343</v>
      </c>
      <c r="B13" s="413" t="s">
        <v>346</v>
      </c>
      <c r="C13" s="255">
        <v>184215</v>
      </c>
      <c r="D13" s="255">
        <v>109215</v>
      </c>
    </row>
    <row r="14" spans="1:4" ht="12.75">
      <c r="A14" s="256" t="s">
        <v>347</v>
      </c>
      <c r="B14" s="414"/>
      <c r="C14" s="255"/>
      <c r="D14" s="255"/>
    </row>
    <row r="15" spans="1:4" ht="12.75">
      <c r="A15" s="252" t="s">
        <v>343</v>
      </c>
      <c r="B15" s="413" t="s">
        <v>348</v>
      </c>
      <c r="C15" s="253">
        <v>16488</v>
      </c>
      <c r="D15" s="253">
        <v>14420</v>
      </c>
    </row>
    <row r="16" spans="1:4" ht="25.5">
      <c r="A16" s="254" t="s">
        <v>349</v>
      </c>
      <c r="B16" s="414"/>
      <c r="C16" s="258"/>
      <c r="D16" s="258"/>
    </row>
    <row r="17" spans="1:4" ht="12.75">
      <c r="A17" s="252" t="s">
        <v>343</v>
      </c>
      <c r="B17" s="413" t="s">
        <v>350</v>
      </c>
      <c r="C17" s="253">
        <v>31832</v>
      </c>
      <c r="D17" s="253">
        <v>27832</v>
      </c>
    </row>
    <row r="18" spans="1:4" ht="25.5">
      <c r="A18" s="256" t="s">
        <v>345</v>
      </c>
      <c r="B18" s="414"/>
      <c r="C18" s="258"/>
      <c r="D18" s="258"/>
    </row>
    <row r="19" spans="1:4" ht="12.75">
      <c r="A19" s="259" t="s">
        <v>351</v>
      </c>
      <c r="B19" s="260"/>
      <c r="C19" s="261">
        <f>SUM(C9,C11,C13,C15,C17)</f>
        <v>602499</v>
      </c>
      <c r="D19" s="261">
        <f>SUM(D9,D11,D13,D15,D17)</f>
        <v>257131</v>
      </c>
    </row>
    <row r="20" spans="1:4" ht="12.75">
      <c r="A20" s="251" t="s">
        <v>352</v>
      </c>
      <c r="B20" s="262"/>
      <c r="C20" s="263">
        <f>SUM(C19)</f>
        <v>602499</v>
      </c>
      <c r="D20" s="263">
        <f>SUM(D19)</f>
        <v>257131</v>
      </c>
    </row>
  </sheetData>
  <mergeCells count="10">
    <mergeCell ref="C2:D2"/>
    <mergeCell ref="B17:B18"/>
    <mergeCell ref="B9:B10"/>
    <mergeCell ref="B13:B14"/>
    <mergeCell ref="B15:B16"/>
    <mergeCell ref="D7:D8"/>
    <mergeCell ref="C7:C8"/>
    <mergeCell ref="A4:D4"/>
    <mergeCell ref="B11:B12"/>
    <mergeCell ref="B7:B8"/>
  </mergeCells>
  <printOptions/>
  <pageMargins left="0.7874015748031497" right="0.5905511811023623" top="0.3937007874015748" bottom="0.5905511811023623" header="0.5118110236220472" footer="0.5118110236220472"/>
  <pageSetup horizontalDpi="300" verticalDpi="300" orientation="portrait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 codeName="Arkusz18"/>
  <dimension ref="A2:E21"/>
  <sheetViews>
    <sheetView workbookViewId="0" topLeftCell="A1">
      <selection activeCell="A1" sqref="A1"/>
    </sheetView>
  </sheetViews>
  <sheetFormatPr defaultColWidth="9.00390625" defaultRowHeight="12.75"/>
  <cols>
    <col min="1" max="1" width="37.875" style="19" customWidth="1"/>
    <col min="2" max="2" width="21.875" style="19" customWidth="1"/>
    <col min="3" max="4" width="14.875" style="19" customWidth="1"/>
    <col min="5" max="16384" width="9.125" style="19" customWidth="1"/>
  </cols>
  <sheetData>
    <row r="2" spans="1:5" ht="45" customHeight="1">
      <c r="A2" s="249"/>
      <c r="B2" s="249"/>
      <c r="C2" s="367" t="s">
        <v>510</v>
      </c>
      <c r="D2" s="367"/>
      <c r="E2" s="1"/>
    </row>
    <row r="3" spans="1:5" ht="15" customHeight="1">
      <c r="A3" s="249"/>
      <c r="B3" s="249"/>
      <c r="C3" s="207"/>
      <c r="D3" s="207"/>
      <c r="E3" s="1"/>
    </row>
    <row r="4" spans="1:4" ht="15.75">
      <c r="A4" s="412" t="s">
        <v>481</v>
      </c>
      <c r="B4" s="412"/>
      <c r="C4" s="412"/>
      <c r="D4" s="425"/>
    </row>
    <row r="5" spans="1:3" ht="15.75">
      <c r="A5" s="250"/>
      <c r="B5" s="250"/>
      <c r="C5" s="250"/>
    </row>
    <row r="7" spans="1:4" ht="12.75">
      <c r="A7" s="251" t="s">
        <v>391</v>
      </c>
      <c r="B7" s="410" t="s">
        <v>392</v>
      </c>
      <c r="C7" s="410" t="s">
        <v>393</v>
      </c>
      <c r="D7" s="410" t="s">
        <v>389</v>
      </c>
    </row>
    <row r="8" spans="1:4" ht="27.75" customHeight="1">
      <c r="A8" s="251" t="s">
        <v>394</v>
      </c>
      <c r="B8" s="411"/>
      <c r="C8" s="411"/>
      <c r="D8" s="411"/>
    </row>
    <row r="9" spans="1:4" ht="12.75">
      <c r="A9" s="252" t="s">
        <v>482</v>
      </c>
      <c r="B9" s="413">
        <v>1028041227</v>
      </c>
      <c r="C9" s="253">
        <v>550000</v>
      </c>
      <c r="D9" s="253">
        <v>550000</v>
      </c>
    </row>
    <row r="10" spans="1:4" ht="12.75">
      <c r="A10" s="254" t="s">
        <v>361</v>
      </c>
      <c r="B10" s="414"/>
      <c r="C10" s="258"/>
      <c r="D10" s="258"/>
    </row>
    <row r="11" spans="1:4" ht="12.75">
      <c r="A11" s="252" t="s">
        <v>395</v>
      </c>
      <c r="B11" s="413" t="s">
        <v>354</v>
      </c>
      <c r="C11" s="253">
        <v>300000</v>
      </c>
      <c r="D11" s="253">
        <v>50000</v>
      </c>
    </row>
    <row r="12" spans="1:4" ht="12.75">
      <c r="A12" s="256" t="s">
        <v>355</v>
      </c>
      <c r="B12" s="414"/>
      <c r="C12" s="258"/>
      <c r="D12" s="258"/>
    </row>
    <row r="13" spans="1:4" ht="25.5">
      <c r="A13" s="252" t="s">
        <v>356</v>
      </c>
      <c r="B13" s="413" t="s">
        <v>483</v>
      </c>
      <c r="C13" s="253">
        <v>172500</v>
      </c>
      <c r="D13" s="253">
        <v>148552</v>
      </c>
    </row>
    <row r="14" spans="1:4" ht="12.75">
      <c r="A14" s="256" t="s">
        <v>358</v>
      </c>
      <c r="B14" s="414"/>
      <c r="C14" s="258"/>
      <c r="D14" s="258"/>
    </row>
    <row r="15" spans="1:4" ht="12.75">
      <c r="A15" s="252" t="s">
        <v>359</v>
      </c>
      <c r="B15" s="413" t="s">
        <v>360</v>
      </c>
      <c r="C15" s="253">
        <v>900000</v>
      </c>
      <c r="D15" s="253">
        <v>881250</v>
      </c>
    </row>
    <row r="16" spans="1:4" ht="12.75">
      <c r="A16" s="256" t="s">
        <v>355</v>
      </c>
      <c r="B16" s="414"/>
      <c r="C16" s="258"/>
      <c r="D16" s="258"/>
    </row>
    <row r="17" spans="1:4" ht="25.5">
      <c r="A17" s="252" t="s">
        <v>356</v>
      </c>
      <c r="B17" s="413" t="s">
        <v>357</v>
      </c>
      <c r="C17" s="255">
        <v>110000</v>
      </c>
      <c r="D17" s="255">
        <v>36672</v>
      </c>
    </row>
    <row r="18" spans="1:4" ht="12.75">
      <c r="A18" s="256" t="s">
        <v>358</v>
      </c>
      <c r="B18" s="414"/>
      <c r="C18" s="255"/>
      <c r="D18" s="255"/>
    </row>
    <row r="19" spans="1:4" ht="38.25">
      <c r="A19" s="256" t="s">
        <v>484</v>
      </c>
      <c r="B19" s="257" t="s">
        <v>485</v>
      </c>
      <c r="C19" s="261">
        <v>70000</v>
      </c>
      <c r="D19" s="261">
        <v>70000</v>
      </c>
    </row>
    <row r="20" spans="1:4" ht="12.75">
      <c r="A20" s="259" t="s">
        <v>362</v>
      </c>
      <c r="B20" s="260"/>
      <c r="C20" s="261">
        <f>SUM(C9,C11,C13,C15,C17,C19)</f>
        <v>2102500</v>
      </c>
      <c r="D20" s="261">
        <f>SUM(D9,D11,D13,D15,D17,D19)</f>
        <v>1736474</v>
      </c>
    </row>
    <row r="21" spans="1:4" ht="12.75">
      <c r="A21" s="251" t="s">
        <v>352</v>
      </c>
      <c r="B21" s="262"/>
      <c r="C21" s="263">
        <f>SUM(C20)</f>
        <v>2102500</v>
      </c>
      <c r="D21" s="263">
        <f>SUM(D20)</f>
        <v>1736474</v>
      </c>
    </row>
  </sheetData>
  <mergeCells count="10">
    <mergeCell ref="C2:D2"/>
    <mergeCell ref="B7:B8"/>
    <mergeCell ref="C7:C8"/>
    <mergeCell ref="D7:D8"/>
    <mergeCell ref="A4:D4"/>
    <mergeCell ref="B17:B18"/>
    <mergeCell ref="B9:B10"/>
    <mergeCell ref="B11:B12"/>
    <mergeCell ref="B13:B14"/>
    <mergeCell ref="B15:B16"/>
  </mergeCells>
  <printOptions/>
  <pageMargins left="0.7874015748031497" right="0.5905511811023623" top="0.3937007874015748" bottom="0.5905511811023623" header="0.5118110236220472" footer="0.5118110236220472"/>
  <pageSetup horizontalDpi="300" verticalDpi="300" orientation="portrait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 codeName="Arkusz19"/>
  <dimension ref="A1:Q20"/>
  <sheetViews>
    <sheetView workbookViewId="0" topLeftCell="A1">
      <selection activeCell="A1" sqref="A1"/>
    </sheetView>
  </sheetViews>
  <sheetFormatPr defaultColWidth="9.00390625" defaultRowHeight="12.75"/>
  <cols>
    <col min="1" max="1" width="5.875" style="283" customWidth="1"/>
    <col min="2" max="2" width="4.375" style="0" customWidth="1"/>
    <col min="3" max="3" width="6.25390625" style="0" customWidth="1"/>
    <col min="4" max="4" width="23.375" style="0" customWidth="1"/>
    <col min="5" max="5" width="10.375" style="0" customWidth="1"/>
    <col min="6" max="6" width="12.375" style="0" customWidth="1"/>
    <col min="7" max="7" width="11.625" style="0" customWidth="1"/>
    <col min="8" max="8" width="11.75390625" style="0" customWidth="1"/>
    <col min="9" max="9" width="11.375" style="0" customWidth="1"/>
    <col min="10" max="10" width="10.25390625" style="0" customWidth="1"/>
    <col min="11" max="11" width="11.125" style="0" customWidth="1"/>
    <col min="12" max="12" width="9.875" style="0" customWidth="1"/>
    <col min="13" max="13" width="10.125" style="0" customWidth="1"/>
    <col min="14" max="14" width="5.375" style="0" customWidth="1"/>
    <col min="15" max="15" width="10.75390625" style="0" customWidth="1"/>
    <col min="16" max="16" width="8.00390625" style="0" customWidth="1"/>
    <col min="17" max="17" width="12.00390625" style="0" customWidth="1"/>
  </cols>
  <sheetData>
    <row r="1" spans="12:15" ht="47.25" customHeight="1">
      <c r="L1" s="284"/>
      <c r="M1" s="416" t="s">
        <v>501</v>
      </c>
      <c r="N1" s="416"/>
      <c r="O1" s="417"/>
    </row>
    <row r="2" spans="1:17" ht="20.25">
      <c r="A2" s="444" t="s">
        <v>396</v>
      </c>
      <c r="B2" s="444"/>
      <c r="C2" s="444"/>
      <c r="D2" s="444"/>
      <c r="E2" s="444"/>
      <c r="F2" s="444"/>
      <c r="G2" s="444"/>
      <c r="H2" s="444"/>
      <c r="I2" s="444"/>
      <c r="J2" s="444"/>
      <c r="K2" s="444"/>
      <c r="L2" s="444"/>
      <c r="M2" s="444"/>
      <c r="N2" s="444"/>
      <c r="O2" s="444"/>
      <c r="P2" s="285"/>
      <c r="Q2" s="285"/>
    </row>
    <row r="3" ht="13.5" thickBot="1"/>
    <row r="4" spans="1:15" ht="13.5" customHeight="1" thickTop="1">
      <c r="A4" s="445"/>
      <c r="B4" s="429" t="s">
        <v>1</v>
      </c>
      <c r="C4" s="432" t="s">
        <v>31</v>
      </c>
      <c r="D4" s="426" t="s">
        <v>2</v>
      </c>
      <c r="E4" s="435" t="s">
        <v>397</v>
      </c>
      <c r="F4" s="426" t="s">
        <v>398</v>
      </c>
      <c r="G4" s="286" t="s">
        <v>399</v>
      </c>
      <c r="H4" s="426" t="s">
        <v>400</v>
      </c>
      <c r="I4" s="448" t="s">
        <v>399</v>
      </c>
      <c r="J4" s="449"/>
      <c r="K4" s="449"/>
      <c r="L4" s="449"/>
      <c r="M4" s="449"/>
      <c r="N4" s="450"/>
      <c r="O4" s="440" t="s">
        <v>401</v>
      </c>
    </row>
    <row r="5" spans="1:15" ht="37.5" customHeight="1">
      <c r="A5" s="446"/>
      <c r="B5" s="430"/>
      <c r="C5" s="433"/>
      <c r="D5" s="427"/>
      <c r="E5" s="436"/>
      <c r="F5" s="427"/>
      <c r="G5" s="410" t="s">
        <v>402</v>
      </c>
      <c r="H5" s="427"/>
      <c r="I5" s="451" t="s">
        <v>403</v>
      </c>
      <c r="J5" s="452"/>
      <c r="K5" s="438" t="s">
        <v>404</v>
      </c>
      <c r="L5" s="439"/>
      <c r="M5" s="443" t="s">
        <v>405</v>
      </c>
      <c r="N5" s="453" t="s">
        <v>406</v>
      </c>
      <c r="O5" s="441"/>
    </row>
    <row r="6" spans="1:15" ht="13.5" thickBot="1">
      <c r="A6" s="447"/>
      <c r="B6" s="431"/>
      <c r="C6" s="434"/>
      <c r="D6" s="428"/>
      <c r="E6" s="437"/>
      <c r="F6" s="428"/>
      <c r="G6" s="428"/>
      <c r="H6" s="428"/>
      <c r="I6" s="288" t="s">
        <v>407</v>
      </c>
      <c r="J6" s="288" t="s">
        <v>408</v>
      </c>
      <c r="K6" s="287" t="s">
        <v>409</v>
      </c>
      <c r="L6" s="287" t="s">
        <v>410</v>
      </c>
      <c r="M6" s="437"/>
      <c r="N6" s="454"/>
      <c r="O6" s="442"/>
    </row>
    <row r="7" spans="1:15" s="292" customFormat="1" ht="24.75" customHeight="1" thickTop="1">
      <c r="A7" s="289" t="s">
        <v>308</v>
      </c>
      <c r="B7" s="458" t="s">
        <v>411</v>
      </c>
      <c r="C7" s="459"/>
      <c r="D7" s="460"/>
      <c r="E7" s="290">
        <f>SUM(E8:E9)</f>
        <v>40707</v>
      </c>
      <c r="F7" s="290">
        <f aca="true" t="shared" si="0" ref="F7:O7">SUM(F8:F9)</f>
        <v>399110</v>
      </c>
      <c r="G7" s="290">
        <f t="shared" si="0"/>
        <v>0</v>
      </c>
      <c r="H7" s="290">
        <f t="shared" si="0"/>
        <v>399110</v>
      </c>
      <c r="I7" s="290">
        <f t="shared" si="0"/>
        <v>0</v>
      </c>
      <c r="J7" s="290">
        <f t="shared" si="0"/>
        <v>0</v>
      </c>
      <c r="K7" s="290">
        <f t="shared" si="0"/>
        <v>0</v>
      </c>
      <c r="L7" s="290">
        <f t="shared" si="0"/>
        <v>0</v>
      </c>
      <c r="M7" s="290">
        <f t="shared" si="0"/>
        <v>0</v>
      </c>
      <c r="N7" s="290">
        <f t="shared" si="0"/>
        <v>0</v>
      </c>
      <c r="O7" s="291">
        <f t="shared" si="0"/>
        <v>40707</v>
      </c>
    </row>
    <row r="8" spans="1:15" ht="24.75" customHeight="1">
      <c r="A8" s="293"/>
      <c r="B8" s="294">
        <v>854</v>
      </c>
      <c r="C8" s="295">
        <v>85401</v>
      </c>
      <c r="D8" s="296" t="s">
        <v>412</v>
      </c>
      <c r="E8" s="297">
        <v>40265</v>
      </c>
      <c r="F8" s="297">
        <v>394110</v>
      </c>
      <c r="G8" s="297">
        <v>0</v>
      </c>
      <c r="H8" s="297">
        <v>394110</v>
      </c>
      <c r="I8" s="297">
        <v>0</v>
      </c>
      <c r="J8" s="297">
        <v>0</v>
      </c>
      <c r="K8" s="297">
        <v>0</v>
      </c>
      <c r="L8" s="297">
        <v>0</v>
      </c>
      <c r="M8" s="297">
        <v>0</v>
      </c>
      <c r="N8" s="297">
        <v>0</v>
      </c>
      <c r="O8" s="298">
        <v>40265</v>
      </c>
    </row>
    <row r="9" spans="1:15" ht="24.75" customHeight="1">
      <c r="A9" s="293"/>
      <c r="B9" s="294">
        <v>600</v>
      </c>
      <c r="C9" s="295">
        <v>60016</v>
      </c>
      <c r="D9" s="299" t="s">
        <v>413</v>
      </c>
      <c r="E9" s="297">
        <v>442</v>
      </c>
      <c r="F9" s="297">
        <v>5000</v>
      </c>
      <c r="G9" s="297">
        <v>0</v>
      </c>
      <c r="H9" s="297">
        <v>5000</v>
      </c>
      <c r="I9" s="297">
        <v>0</v>
      </c>
      <c r="J9" s="297">
        <v>0</v>
      </c>
      <c r="K9" s="297">
        <v>0</v>
      </c>
      <c r="L9" s="297">
        <v>0</v>
      </c>
      <c r="M9" s="297">
        <v>0</v>
      </c>
      <c r="N9" s="297">
        <v>0</v>
      </c>
      <c r="O9" s="298">
        <v>442</v>
      </c>
    </row>
    <row r="10" spans="1:15" s="292" customFormat="1" ht="24.75" customHeight="1">
      <c r="A10" s="289" t="s">
        <v>312</v>
      </c>
      <c r="B10" s="461" t="s">
        <v>414</v>
      </c>
      <c r="C10" s="462"/>
      <c r="D10" s="463"/>
      <c r="E10" s="290">
        <v>73680</v>
      </c>
      <c r="F10" s="290">
        <f aca="true" t="shared" si="1" ref="F10:O10">SUM(F11,F15:F16)</f>
        <v>4611952</v>
      </c>
      <c r="G10" s="290">
        <f t="shared" si="1"/>
        <v>1361150</v>
      </c>
      <c r="H10" s="290">
        <f t="shared" si="1"/>
        <v>4769675</v>
      </c>
      <c r="I10" s="290">
        <f t="shared" si="1"/>
        <v>1842221</v>
      </c>
      <c r="J10" s="290">
        <f t="shared" si="1"/>
        <v>140290</v>
      </c>
      <c r="K10" s="290">
        <f t="shared" si="1"/>
        <v>346930</v>
      </c>
      <c r="L10" s="290">
        <f t="shared" si="1"/>
        <v>171600</v>
      </c>
      <c r="M10" s="290">
        <f t="shared" si="1"/>
        <v>299800</v>
      </c>
      <c r="N10" s="290">
        <f t="shared" si="1"/>
        <v>0</v>
      </c>
      <c r="O10" s="291">
        <f t="shared" si="1"/>
        <v>-74346</v>
      </c>
    </row>
    <row r="11" spans="1:15" ht="24.75" customHeight="1">
      <c r="A11" s="293"/>
      <c r="B11" s="294">
        <v>801</v>
      </c>
      <c r="C11" s="295"/>
      <c r="D11" s="296" t="s">
        <v>415</v>
      </c>
      <c r="E11" s="297">
        <v>0</v>
      </c>
      <c r="F11" s="297">
        <f aca="true" t="shared" si="2" ref="F11:O11">SUM(F12)</f>
        <v>1295602</v>
      </c>
      <c r="G11" s="297">
        <f t="shared" si="2"/>
        <v>1081150</v>
      </c>
      <c r="H11" s="297">
        <f t="shared" si="2"/>
        <v>1295602</v>
      </c>
      <c r="I11" s="297">
        <f t="shared" si="2"/>
        <v>822701</v>
      </c>
      <c r="J11" s="297">
        <f t="shared" si="2"/>
        <v>58750</v>
      </c>
      <c r="K11" s="297">
        <f t="shared" si="2"/>
        <v>152760</v>
      </c>
      <c r="L11" s="297">
        <f t="shared" si="2"/>
        <v>145310</v>
      </c>
      <c r="M11" s="297">
        <f t="shared" si="2"/>
        <v>0</v>
      </c>
      <c r="N11" s="297">
        <f t="shared" si="2"/>
        <v>0</v>
      </c>
      <c r="O11" s="298">
        <f t="shared" si="2"/>
        <v>-79297</v>
      </c>
    </row>
    <row r="12" spans="1:15" ht="24.75" customHeight="1">
      <c r="A12" s="293"/>
      <c r="B12" s="300"/>
      <c r="C12" s="301">
        <v>80104</v>
      </c>
      <c r="D12" s="302" t="s">
        <v>416</v>
      </c>
      <c r="E12" s="303">
        <f aca="true" t="shared" si="3" ref="E12:O12">SUM(E13:E14)</f>
        <v>-79297</v>
      </c>
      <c r="F12" s="303">
        <f t="shared" si="3"/>
        <v>1295602</v>
      </c>
      <c r="G12" s="303">
        <f t="shared" si="3"/>
        <v>1081150</v>
      </c>
      <c r="H12" s="303">
        <f t="shared" si="3"/>
        <v>1295602</v>
      </c>
      <c r="I12" s="303">
        <f t="shared" si="3"/>
        <v>822701</v>
      </c>
      <c r="J12" s="303">
        <f t="shared" si="3"/>
        <v>58750</v>
      </c>
      <c r="K12" s="303">
        <f t="shared" si="3"/>
        <v>152760</v>
      </c>
      <c r="L12" s="303">
        <f t="shared" si="3"/>
        <v>145310</v>
      </c>
      <c r="M12" s="303">
        <f t="shared" si="3"/>
        <v>0</v>
      </c>
      <c r="N12" s="303">
        <f t="shared" si="3"/>
        <v>0</v>
      </c>
      <c r="O12" s="304">
        <f t="shared" si="3"/>
        <v>-79297</v>
      </c>
    </row>
    <row r="13" spans="1:15" ht="24.75" customHeight="1">
      <c r="A13" s="293"/>
      <c r="B13" s="294"/>
      <c r="C13" s="295"/>
      <c r="D13" s="296" t="s">
        <v>417</v>
      </c>
      <c r="E13" s="297">
        <v>-58063</v>
      </c>
      <c r="F13" s="297">
        <v>830725</v>
      </c>
      <c r="G13" s="297">
        <v>723485</v>
      </c>
      <c r="H13" s="297">
        <v>830725</v>
      </c>
      <c r="I13" s="297">
        <v>534862</v>
      </c>
      <c r="J13" s="297">
        <v>39285</v>
      </c>
      <c r="K13" s="297">
        <v>99850</v>
      </c>
      <c r="L13" s="297">
        <v>138000</v>
      </c>
      <c r="M13" s="297">
        <v>0</v>
      </c>
      <c r="N13" s="297">
        <v>0</v>
      </c>
      <c r="O13" s="298">
        <v>-58063</v>
      </c>
    </row>
    <row r="14" spans="1:15" ht="24.75" customHeight="1">
      <c r="A14" s="293"/>
      <c r="B14" s="294"/>
      <c r="C14" s="295"/>
      <c r="D14" s="296" t="s">
        <v>418</v>
      </c>
      <c r="E14" s="297">
        <v>-21234</v>
      </c>
      <c r="F14" s="297">
        <v>464877</v>
      </c>
      <c r="G14" s="297">
        <v>357665</v>
      </c>
      <c r="H14" s="297">
        <v>464877</v>
      </c>
      <c r="I14" s="297">
        <v>287839</v>
      </c>
      <c r="J14" s="297">
        <v>19465</v>
      </c>
      <c r="K14" s="297">
        <v>52910</v>
      </c>
      <c r="L14" s="297">
        <v>7310</v>
      </c>
      <c r="M14" s="297">
        <v>0</v>
      </c>
      <c r="N14" s="297">
        <v>0</v>
      </c>
      <c r="O14" s="298">
        <v>-21234</v>
      </c>
    </row>
    <row r="15" spans="1:15" ht="24.75" customHeight="1">
      <c r="A15" s="293"/>
      <c r="B15" s="294">
        <v>900</v>
      </c>
      <c r="C15" s="295">
        <v>90001</v>
      </c>
      <c r="D15" s="296" t="s">
        <v>419</v>
      </c>
      <c r="E15" s="297">
        <v>221701</v>
      </c>
      <c r="F15" s="297">
        <v>2690150</v>
      </c>
      <c r="G15" s="297">
        <v>280000</v>
      </c>
      <c r="H15" s="297">
        <v>2906900</v>
      </c>
      <c r="I15" s="297">
        <v>766520</v>
      </c>
      <c r="J15" s="297">
        <v>61040</v>
      </c>
      <c r="K15" s="297">
        <v>145670</v>
      </c>
      <c r="L15" s="297">
        <v>19090</v>
      </c>
      <c r="M15" s="297">
        <v>299800</v>
      </c>
      <c r="N15" s="297">
        <v>0</v>
      </c>
      <c r="O15" s="298">
        <v>4951</v>
      </c>
    </row>
    <row r="16" spans="1:15" ht="24.75" customHeight="1">
      <c r="A16" s="293"/>
      <c r="B16" s="305">
        <v>630</v>
      </c>
      <c r="C16" s="306">
        <v>63095</v>
      </c>
      <c r="D16" s="299" t="s">
        <v>420</v>
      </c>
      <c r="E16" s="307">
        <v>-59027</v>
      </c>
      <c r="F16" s="307">
        <v>626200</v>
      </c>
      <c r="G16" s="307">
        <v>0</v>
      </c>
      <c r="H16" s="307">
        <v>567173</v>
      </c>
      <c r="I16" s="307">
        <v>253000</v>
      </c>
      <c r="J16" s="307">
        <v>20500</v>
      </c>
      <c r="K16" s="307">
        <v>48500</v>
      </c>
      <c r="L16" s="307">
        <v>7200</v>
      </c>
      <c r="M16" s="307">
        <v>0</v>
      </c>
      <c r="N16" s="307">
        <v>0</v>
      </c>
      <c r="O16" s="308">
        <v>0</v>
      </c>
    </row>
    <row r="17" spans="1:15" s="292" customFormat="1" ht="24.75" customHeight="1">
      <c r="A17" s="289" t="s">
        <v>321</v>
      </c>
      <c r="B17" s="461" t="s">
        <v>421</v>
      </c>
      <c r="C17" s="462"/>
      <c r="D17" s="463"/>
      <c r="E17" s="309">
        <f>SUM(E18:E19)</f>
        <v>0</v>
      </c>
      <c r="F17" s="309">
        <f aca="true" t="shared" si="4" ref="F17:O17">SUM(F18:F19)</f>
        <v>677062</v>
      </c>
      <c r="G17" s="309">
        <f t="shared" si="4"/>
        <v>630000</v>
      </c>
      <c r="H17" s="309">
        <f t="shared" si="4"/>
        <v>677062</v>
      </c>
      <c r="I17" s="309">
        <f t="shared" si="4"/>
        <v>380820</v>
      </c>
      <c r="J17" s="309">
        <f t="shared" si="4"/>
        <v>0</v>
      </c>
      <c r="K17" s="309">
        <f t="shared" si="4"/>
        <v>66578</v>
      </c>
      <c r="L17" s="309">
        <f t="shared" si="4"/>
        <v>9261</v>
      </c>
      <c r="M17" s="309">
        <f t="shared" si="4"/>
        <v>0</v>
      </c>
      <c r="N17" s="309">
        <f t="shared" si="4"/>
        <v>0</v>
      </c>
      <c r="O17" s="310">
        <f t="shared" si="4"/>
        <v>0</v>
      </c>
    </row>
    <row r="18" spans="1:15" s="117" customFormat="1" ht="24.75" customHeight="1">
      <c r="A18" s="311"/>
      <c r="B18" s="312">
        <v>921</v>
      </c>
      <c r="C18" s="312">
        <v>92116</v>
      </c>
      <c r="D18" s="313" t="s">
        <v>422</v>
      </c>
      <c r="E18" s="307">
        <v>0</v>
      </c>
      <c r="F18" s="307">
        <v>677062</v>
      </c>
      <c r="G18" s="307">
        <v>630000</v>
      </c>
      <c r="H18" s="307">
        <v>677062</v>
      </c>
      <c r="I18" s="307">
        <v>380820</v>
      </c>
      <c r="J18" s="307">
        <v>0</v>
      </c>
      <c r="K18" s="307">
        <v>66578</v>
      </c>
      <c r="L18" s="307">
        <v>9261</v>
      </c>
      <c r="M18" s="307">
        <v>0</v>
      </c>
      <c r="N18" s="307">
        <v>0</v>
      </c>
      <c r="O18" s="308">
        <v>0</v>
      </c>
    </row>
    <row r="19" spans="1:15" s="117" customFormat="1" ht="24.75" customHeight="1" thickBot="1">
      <c r="A19" s="311"/>
      <c r="B19" s="294">
        <v>921</v>
      </c>
      <c r="C19" s="295">
        <v>92195</v>
      </c>
      <c r="D19" s="296" t="s">
        <v>121</v>
      </c>
      <c r="E19" s="297">
        <v>0</v>
      </c>
      <c r="F19" s="297">
        <v>0</v>
      </c>
      <c r="G19" s="297">
        <v>0</v>
      </c>
      <c r="H19" s="297">
        <v>0</v>
      </c>
      <c r="I19" s="297">
        <v>0</v>
      </c>
      <c r="J19" s="297">
        <v>0</v>
      </c>
      <c r="K19" s="297">
        <v>0</v>
      </c>
      <c r="L19" s="297">
        <v>0</v>
      </c>
      <c r="M19" s="297">
        <v>0</v>
      </c>
      <c r="N19" s="297">
        <v>0</v>
      </c>
      <c r="O19" s="298">
        <v>0</v>
      </c>
    </row>
    <row r="20" spans="1:15" ht="27" customHeight="1" thickBot="1" thickTop="1">
      <c r="A20" s="455" t="s">
        <v>352</v>
      </c>
      <c r="B20" s="456"/>
      <c r="C20" s="456"/>
      <c r="D20" s="457"/>
      <c r="E20" s="314">
        <f aca="true" t="shared" si="5" ref="E20:O20">SUM(E7,E10,E17)</f>
        <v>114387</v>
      </c>
      <c r="F20" s="314">
        <f t="shared" si="5"/>
        <v>5688124</v>
      </c>
      <c r="G20" s="314">
        <f t="shared" si="5"/>
        <v>1991150</v>
      </c>
      <c r="H20" s="314">
        <f t="shared" si="5"/>
        <v>5845847</v>
      </c>
      <c r="I20" s="314">
        <f t="shared" si="5"/>
        <v>2223041</v>
      </c>
      <c r="J20" s="314">
        <f t="shared" si="5"/>
        <v>140290</v>
      </c>
      <c r="K20" s="314">
        <f t="shared" si="5"/>
        <v>413508</v>
      </c>
      <c r="L20" s="314">
        <f t="shared" si="5"/>
        <v>180861</v>
      </c>
      <c r="M20" s="314">
        <f t="shared" si="5"/>
        <v>299800</v>
      </c>
      <c r="N20" s="314">
        <f t="shared" si="5"/>
        <v>0</v>
      </c>
      <c r="O20" s="315">
        <f t="shared" si="5"/>
        <v>-33639</v>
      </c>
    </row>
    <row r="21" ht="27" customHeight="1" thickTop="1"/>
  </sheetData>
  <mergeCells count="20">
    <mergeCell ref="A20:D20"/>
    <mergeCell ref="B7:D7"/>
    <mergeCell ref="B10:D10"/>
    <mergeCell ref="B17:D17"/>
    <mergeCell ref="K5:L5"/>
    <mergeCell ref="M1:O1"/>
    <mergeCell ref="O4:O6"/>
    <mergeCell ref="M5:M6"/>
    <mergeCell ref="A2:O2"/>
    <mergeCell ref="A4:A6"/>
    <mergeCell ref="I4:N4"/>
    <mergeCell ref="I5:J5"/>
    <mergeCell ref="N5:N6"/>
    <mergeCell ref="F4:F6"/>
    <mergeCell ref="H4:H6"/>
    <mergeCell ref="B4:B6"/>
    <mergeCell ref="C4:C6"/>
    <mergeCell ref="D4:D6"/>
    <mergeCell ref="E4:E6"/>
    <mergeCell ref="G5:G6"/>
  </mergeCells>
  <printOptions/>
  <pageMargins left="0.5905511811023623" right="0.3937007874015748" top="0.5905511811023623" bottom="0.5905511811023623" header="0.5118110236220472" footer="0.5118110236220472"/>
  <pageSetup horizontalDpi="300" verticalDpi="300" orientation="landscape" paperSize="9" scale="89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 codeName="Arkusz20"/>
  <dimension ref="B1:H39"/>
  <sheetViews>
    <sheetView workbookViewId="0" topLeftCell="A1">
      <selection activeCell="A1" sqref="A1"/>
    </sheetView>
  </sheetViews>
  <sheetFormatPr defaultColWidth="9.00390625" defaultRowHeight="12.75"/>
  <cols>
    <col min="1" max="1" width="3.375" style="266" customWidth="1"/>
    <col min="2" max="2" width="5.75390625" style="266" customWidth="1"/>
    <col min="3" max="3" width="7.375" style="266" customWidth="1"/>
    <col min="4" max="4" width="4.75390625" style="266" customWidth="1"/>
    <col min="5" max="5" width="41.375" style="266" customWidth="1"/>
    <col min="6" max="6" width="23.125" style="266" customWidth="1"/>
    <col min="7" max="16384" width="9.125" style="266" customWidth="1"/>
  </cols>
  <sheetData>
    <row r="1" spans="6:8" ht="12.75">
      <c r="F1" s="1"/>
      <c r="G1" s="284"/>
      <c r="H1" s="284"/>
    </row>
    <row r="2" spans="2:6" ht="19.5">
      <c r="B2" s="468" t="s">
        <v>423</v>
      </c>
      <c r="C2" s="468"/>
      <c r="D2" s="468"/>
      <c r="E2" s="468"/>
      <c r="F2" s="468"/>
    </row>
    <row r="4" spans="2:6" ht="20.25">
      <c r="B4" s="467" t="s">
        <v>424</v>
      </c>
      <c r="C4" s="467"/>
      <c r="D4" s="467"/>
      <c r="E4" s="467"/>
      <c r="F4" s="467"/>
    </row>
    <row r="5" ht="13.5" thickBot="1"/>
    <row r="6" spans="2:6" ht="14.25" thickBot="1" thickTop="1">
      <c r="B6" s="317" t="s">
        <v>1</v>
      </c>
      <c r="C6" s="318" t="s">
        <v>31</v>
      </c>
      <c r="D6" s="319" t="s">
        <v>32</v>
      </c>
      <c r="E6" s="320" t="s">
        <v>2</v>
      </c>
      <c r="F6" s="321" t="s">
        <v>279</v>
      </c>
    </row>
    <row r="7" spans="2:6" ht="13.5" thickTop="1">
      <c r="B7" s="322"/>
      <c r="C7" s="323"/>
      <c r="D7" s="324"/>
      <c r="E7" s="254"/>
      <c r="F7" s="56"/>
    </row>
    <row r="8" spans="2:6" ht="12.75">
      <c r="B8" s="322">
        <v>854</v>
      </c>
      <c r="C8" s="323"/>
      <c r="D8" s="323"/>
      <c r="E8" s="325" t="s">
        <v>415</v>
      </c>
      <c r="F8" s="56">
        <f>SUM(F9)</f>
        <v>1295602</v>
      </c>
    </row>
    <row r="9" spans="2:6" ht="12.75">
      <c r="B9" s="326"/>
      <c r="C9" s="324">
        <v>85404</v>
      </c>
      <c r="D9" s="324"/>
      <c r="E9" s="254" t="s">
        <v>212</v>
      </c>
      <c r="F9" s="61">
        <f>SUM(F10,F13)</f>
        <v>1295602</v>
      </c>
    </row>
    <row r="10" spans="2:6" ht="12.75">
      <c r="B10" s="327"/>
      <c r="C10" s="328"/>
      <c r="D10" s="328" t="s">
        <v>425</v>
      </c>
      <c r="E10" s="254" t="s">
        <v>114</v>
      </c>
      <c r="F10" s="329">
        <f>SUM(F11:F12)</f>
        <v>214452</v>
      </c>
    </row>
    <row r="11" spans="2:6" ht="12.75">
      <c r="B11" s="326"/>
      <c r="C11" s="324"/>
      <c r="D11" s="324" t="s">
        <v>15</v>
      </c>
      <c r="E11" s="254" t="s">
        <v>426</v>
      </c>
      <c r="F11" s="329">
        <v>84217</v>
      </c>
    </row>
    <row r="12" spans="2:6" ht="12.75">
      <c r="B12" s="326"/>
      <c r="C12" s="324"/>
      <c r="D12" s="324" t="s">
        <v>15</v>
      </c>
      <c r="E12" s="254" t="s">
        <v>427</v>
      </c>
      <c r="F12" s="329">
        <v>130235</v>
      </c>
    </row>
    <row r="13" spans="2:6" ht="12.75">
      <c r="B13" s="326"/>
      <c r="C13" s="324"/>
      <c r="D13" s="324">
        <v>251</v>
      </c>
      <c r="E13" s="254" t="s">
        <v>428</v>
      </c>
      <c r="F13" s="329">
        <f>SUM('Przedszkole 1:Przedszkole 2'!F13)</f>
        <v>1081150</v>
      </c>
    </row>
    <row r="14" spans="2:6" ht="13.5" thickBot="1">
      <c r="B14" s="326"/>
      <c r="C14" s="324"/>
      <c r="D14" s="324"/>
      <c r="E14" s="254"/>
      <c r="F14" s="329"/>
    </row>
    <row r="15" spans="2:6" ht="14.25" thickBot="1" thickTop="1">
      <c r="B15" s="464" t="s">
        <v>429</v>
      </c>
      <c r="C15" s="465"/>
      <c r="D15" s="465"/>
      <c r="E15" s="466"/>
      <c r="F15" s="330">
        <f>SUM(F8)</f>
        <v>1295602</v>
      </c>
    </row>
    <row r="16" ht="13.5" thickTop="1"/>
    <row r="17" spans="2:6" ht="20.25">
      <c r="B17" s="467" t="s">
        <v>400</v>
      </c>
      <c r="C17" s="467"/>
      <c r="D17" s="467"/>
      <c r="E17" s="467"/>
      <c r="F17" s="467"/>
    </row>
    <row r="18" spans="2:6" ht="21" thickBot="1">
      <c r="B18" s="316"/>
      <c r="C18" s="316"/>
      <c r="D18" s="316"/>
      <c r="E18" s="316"/>
      <c r="F18" s="316"/>
    </row>
    <row r="19" spans="2:6" ht="14.25" thickBot="1" thickTop="1">
      <c r="B19" s="317" t="s">
        <v>1</v>
      </c>
      <c r="C19" s="318" t="s">
        <v>31</v>
      </c>
      <c r="D19" s="319" t="s">
        <v>32</v>
      </c>
      <c r="E19" s="320" t="s">
        <v>2</v>
      </c>
      <c r="F19" s="321" t="s">
        <v>279</v>
      </c>
    </row>
    <row r="20" spans="2:6" ht="13.5" thickTop="1">
      <c r="B20" s="326"/>
      <c r="C20" s="324"/>
      <c r="D20" s="324"/>
      <c r="E20" s="331"/>
      <c r="F20" s="332"/>
    </row>
    <row r="21" spans="2:6" ht="12.75">
      <c r="B21" s="322">
        <v>854</v>
      </c>
      <c r="C21" s="323"/>
      <c r="D21" s="323"/>
      <c r="E21" s="325" t="s">
        <v>415</v>
      </c>
      <c r="F21" s="56">
        <f>SUM(F22)</f>
        <v>1295602</v>
      </c>
    </row>
    <row r="22" spans="2:6" ht="12.75">
      <c r="B22" s="326"/>
      <c r="C22" s="324">
        <v>85404</v>
      </c>
      <c r="D22" s="324"/>
      <c r="E22" s="254" t="s">
        <v>212</v>
      </c>
      <c r="F22" s="329">
        <f>SUM(F23:F37)</f>
        <v>1295602</v>
      </c>
    </row>
    <row r="23" spans="2:6" ht="12.75">
      <c r="B23" s="326"/>
      <c r="C23" s="324"/>
      <c r="D23" s="324">
        <v>3020</v>
      </c>
      <c r="E23" s="331" t="s">
        <v>430</v>
      </c>
      <c r="F23" s="329">
        <f>SUM('Przedszkole 1:Przedszkole 2'!F23)</f>
        <v>1690</v>
      </c>
    </row>
    <row r="24" spans="2:6" ht="12.75">
      <c r="B24" s="326"/>
      <c r="C24" s="324"/>
      <c r="D24" s="324">
        <v>3250</v>
      </c>
      <c r="E24" s="331" t="s">
        <v>431</v>
      </c>
      <c r="F24" s="329">
        <f>SUM('Przedszkole 1:Przedszkole 2'!F24)</f>
        <v>2000</v>
      </c>
    </row>
    <row r="25" spans="2:6" ht="12.75">
      <c r="B25" s="326"/>
      <c r="C25" s="324"/>
      <c r="D25" s="324">
        <v>4010</v>
      </c>
      <c r="E25" s="331" t="s">
        <v>165</v>
      </c>
      <c r="F25" s="329">
        <f>SUM('Przedszkole 1:Przedszkole 2'!F25)</f>
        <v>822701</v>
      </c>
    </row>
    <row r="26" spans="2:6" ht="12.75">
      <c r="B26" s="326"/>
      <c r="C26" s="324"/>
      <c r="D26" s="324">
        <v>4040</v>
      </c>
      <c r="E26" s="331" t="s">
        <v>167</v>
      </c>
      <c r="F26" s="329">
        <f>SUM('Przedszkole 1:Przedszkole 2'!F26)</f>
        <v>58750</v>
      </c>
    </row>
    <row r="27" spans="2:6" ht="12.75">
      <c r="B27" s="326"/>
      <c r="C27" s="324"/>
      <c r="D27" s="324">
        <v>4110</v>
      </c>
      <c r="E27" s="331" t="s">
        <v>169</v>
      </c>
      <c r="F27" s="329">
        <f>SUM('Przedszkole 1:Przedszkole 2'!F27)</f>
        <v>152760</v>
      </c>
    </row>
    <row r="28" spans="2:6" ht="12.75">
      <c r="B28" s="326"/>
      <c r="C28" s="324"/>
      <c r="D28" s="324">
        <v>4120</v>
      </c>
      <c r="E28" s="331" t="s">
        <v>171</v>
      </c>
      <c r="F28" s="329">
        <f>SUM('Przedszkole 1:Przedszkole 2'!F28)</f>
        <v>21110</v>
      </c>
    </row>
    <row r="29" spans="2:6" ht="12.75">
      <c r="B29" s="326"/>
      <c r="C29" s="324"/>
      <c r="D29" s="324">
        <v>4210</v>
      </c>
      <c r="E29" s="331" t="s">
        <v>146</v>
      </c>
      <c r="F29" s="329">
        <f>SUM('Przedszkole 1:Przedszkole 2'!F29)</f>
        <v>35462</v>
      </c>
    </row>
    <row r="30" spans="2:6" ht="12.75">
      <c r="B30" s="326"/>
      <c r="C30" s="324"/>
      <c r="D30" s="324">
        <v>4220</v>
      </c>
      <c r="E30" s="331" t="s">
        <v>461</v>
      </c>
      <c r="F30" s="329">
        <f>SUM('Przedszkole 1:Przedszkole 2'!F30)</f>
        <v>84217</v>
      </c>
    </row>
    <row r="31" spans="2:6" ht="25.5">
      <c r="B31" s="326"/>
      <c r="C31" s="324"/>
      <c r="D31" s="324">
        <v>4240</v>
      </c>
      <c r="E31" s="331" t="s">
        <v>210</v>
      </c>
      <c r="F31" s="329">
        <f>SUM('Przedszkole 1:Przedszkole 2'!F31)</f>
        <v>8000</v>
      </c>
    </row>
    <row r="32" spans="2:6" ht="12.75">
      <c r="B32" s="326"/>
      <c r="C32" s="324"/>
      <c r="D32" s="324">
        <v>4260</v>
      </c>
      <c r="E32" s="331" t="s">
        <v>152</v>
      </c>
      <c r="F32" s="329">
        <f>SUM('Przedszkole 1:Przedszkole 2'!F32)</f>
        <v>31000</v>
      </c>
    </row>
    <row r="33" spans="2:6" ht="12.75">
      <c r="B33" s="326"/>
      <c r="C33" s="324"/>
      <c r="D33" s="324">
        <v>4270</v>
      </c>
      <c r="E33" s="331" t="s">
        <v>138</v>
      </c>
      <c r="F33" s="329">
        <f>SUM('Przedszkole 1:Przedszkole 2'!F33)</f>
        <v>13000</v>
      </c>
    </row>
    <row r="34" spans="2:6" ht="12.75">
      <c r="B34" s="326"/>
      <c r="C34" s="324"/>
      <c r="D34" s="324">
        <v>4280</v>
      </c>
      <c r="E34" s="331" t="s">
        <v>186</v>
      </c>
      <c r="F34" s="329">
        <f>SUM('Przedszkole 1:Przedszkole 2'!F34)</f>
        <v>1100</v>
      </c>
    </row>
    <row r="35" spans="2:6" ht="12.75">
      <c r="B35" s="326"/>
      <c r="C35" s="324"/>
      <c r="D35" s="324">
        <v>4300</v>
      </c>
      <c r="E35" s="331" t="s">
        <v>132</v>
      </c>
      <c r="F35" s="329">
        <f>SUM('Przedszkole 1:Przedszkole 2'!F35)</f>
        <v>9989</v>
      </c>
    </row>
    <row r="36" spans="2:6" ht="12.75">
      <c r="B36" s="326"/>
      <c r="C36" s="324"/>
      <c r="D36" s="324">
        <v>4430</v>
      </c>
      <c r="E36" s="331" t="s">
        <v>154</v>
      </c>
      <c r="F36" s="329">
        <f>SUM('Przedszkole 1:Przedszkole 2'!F36)</f>
        <v>0</v>
      </c>
    </row>
    <row r="37" spans="2:6" ht="25.5">
      <c r="B37" s="326"/>
      <c r="C37" s="324"/>
      <c r="D37" s="324">
        <v>4440</v>
      </c>
      <c r="E37" s="331" t="s">
        <v>190</v>
      </c>
      <c r="F37" s="329">
        <f>SUM('Przedszkole 1:Przedszkole 2'!F37)</f>
        <v>53823</v>
      </c>
    </row>
    <row r="38" spans="2:6" ht="13.5" thickBot="1">
      <c r="B38" s="326"/>
      <c r="C38" s="324"/>
      <c r="D38" s="324"/>
      <c r="E38" s="331"/>
      <c r="F38" s="329"/>
    </row>
    <row r="39" spans="2:6" ht="14.25" thickBot="1" thickTop="1">
      <c r="B39" s="464" t="s">
        <v>432</v>
      </c>
      <c r="C39" s="465"/>
      <c r="D39" s="465"/>
      <c r="E39" s="466"/>
      <c r="F39" s="330">
        <f>SUM(F21)</f>
        <v>1295602</v>
      </c>
    </row>
    <row r="40" ht="13.5" thickTop="1"/>
  </sheetData>
  <mergeCells count="5">
    <mergeCell ref="B39:E39"/>
    <mergeCell ref="B17:F17"/>
    <mergeCell ref="B4:F4"/>
    <mergeCell ref="B2:F2"/>
    <mergeCell ref="B15:E15"/>
  </mergeCells>
  <printOptions/>
  <pageMargins left="0.7874015748031497" right="0.7874015748031497" top="0.7874015748031497" bottom="0.7874015748031497" header="0.5118110236220472" footer="0.511811023622047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Arkusz2"/>
  <dimension ref="A1:G136"/>
  <sheetViews>
    <sheetView workbookViewId="0" topLeftCell="A1">
      <selection activeCell="A1" sqref="A1"/>
    </sheetView>
  </sheetViews>
  <sheetFormatPr defaultColWidth="9.00390625" defaultRowHeight="12.75"/>
  <cols>
    <col min="1" max="1" width="5.625" style="15" customWidth="1"/>
    <col min="2" max="2" width="6.625" style="15" customWidth="1"/>
    <col min="3" max="3" width="4.75390625" style="15" customWidth="1"/>
    <col min="4" max="4" width="57.375" style="16" customWidth="1"/>
    <col min="5" max="5" width="20.125" style="16" customWidth="1"/>
    <col min="6" max="7" width="12.75390625" style="16" customWidth="1"/>
    <col min="8" max="16384" width="7.875" style="16" customWidth="1"/>
  </cols>
  <sheetData>
    <row r="1" spans="5:6" ht="45">
      <c r="E1" s="1" t="s">
        <v>494</v>
      </c>
      <c r="F1" s="17"/>
    </row>
    <row r="2" spans="1:7" s="18" customFormat="1" ht="20.25">
      <c r="A2" s="386" t="s">
        <v>30</v>
      </c>
      <c r="B2" s="386"/>
      <c r="C2" s="386"/>
      <c r="D2" s="386"/>
      <c r="E2" s="386"/>
      <c r="F2" s="19"/>
      <c r="G2" s="19"/>
    </row>
    <row r="3" s="18" customFormat="1" ht="21" thickBot="1"/>
    <row r="4" spans="1:5" s="24" customFormat="1" ht="16.5" thickBot="1" thickTop="1">
      <c r="A4" s="20" t="s">
        <v>1</v>
      </c>
      <c r="B4" s="21" t="s">
        <v>31</v>
      </c>
      <c r="C4" s="22" t="s">
        <v>32</v>
      </c>
      <c r="D4" s="22" t="s">
        <v>2</v>
      </c>
      <c r="E4" s="23" t="s">
        <v>33</v>
      </c>
    </row>
    <row r="5" spans="1:5" s="29" customFormat="1" ht="13.5" thickTop="1">
      <c r="A5" s="25" t="s">
        <v>34</v>
      </c>
      <c r="B5" s="26"/>
      <c r="C5" s="27"/>
      <c r="D5" s="26" t="s">
        <v>4</v>
      </c>
      <c r="E5" s="28">
        <f>SUM(E7)</f>
        <v>1093100</v>
      </c>
    </row>
    <row r="6" spans="1:5" s="29" customFormat="1" ht="12.75">
      <c r="A6" s="30"/>
      <c r="B6" s="31"/>
      <c r="C6" s="32"/>
      <c r="D6" s="33"/>
      <c r="E6" s="34"/>
    </row>
    <row r="7" spans="1:5" s="29" customFormat="1" ht="12.75">
      <c r="A7" s="35"/>
      <c r="B7" s="36" t="s">
        <v>35</v>
      </c>
      <c r="C7" s="37"/>
      <c r="D7" s="38" t="s">
        <v>36</v>
      </c>
      <c r="E7" s="39">
        <f>SUM(E8:E9)</f>
        <v>1093100</v>
      </c>
    </row>
    <row r="8" spans="1:5" s="29" customFormat="1" ht="38.25">
      <c r="A8" s="30"/>
      <c r="B8" s="31"/>
      <c r="C8" s="32" t="s">
        <v>37</v>
      </c>
      <c r="D8" s="33" t="s">
        <v>38</v>
      </c>
      <c r="E8" s="34">
        <v>964500</v>
      </c>
    </row>
    <row r="9" spans="1:5" s="29" customFormat="1" ht="38.25">
      <c r="A9" s="30"/>
      <c r="B9" s="31"/>
      <c r="C9" s="32" t="s">
        <v>462</v>
      </c>
      <c r="D9" s="33" t="s">
        <v>38</v>
      </c>
      <c r="E9" s="34">
        <v>128600</v>
      </c>
    </row>
    <row r="10" spans="1:5" s="29" customFormat="1" ht="12.75">
      <c r="A10" s="30"/>
      <c r="B10" s="31"/>
      <c r="C10" s="32"/>
      <c r="D10" s="33"/>
      <c r="E10" s="34"/>
    </row>
    <row r="11" spans="1:5" ht="14.25">
      <c r="A11" s="40">
        <v>700</v>
      </c>
      <c r="B11" s="41"/>
      <c r="C11" s="42"/>
      <c r="D11" s="41" t="s">
        <v>5</v>
      </c>
      <c r="E11" s="43">
        <f>SUM(E13)</f>
        <v>4150300</v>
      </c>
    </row>
    <row r="12" spans="1:5" ht="14.25">
      <c r="A12" s="44"/>
      <c r="B12" s="45"/>
      <c r="C12" s="46"/>
      <c r="D12" s="45"/>
      <c r="E12" s="47"/>
    </row>
    <row r="13" spans="1:5" ht="14.25">
      <c r="A13" s="44"/>
      <c r="B13" s="45">
        <v>70005</v>
      </c>
      <c r="C13" s="46"/>
      <c r="D13" s="48" t="s">
        <v>39</v>
      </c>
      <c r="E13" s="47">
        <f>SUM(E14:E19)</f>
        <v>4150300</v>
      </c>
    </row>
    <row r="14" spans="1:5" ht="25.5">
      <c r="A14" s="49"/>
      <c r="B14" s="50"/>
      <c r="C14" s="51" t="s">
        <v>40</v>
      </c>
      <c r="D14" s="52" t="s">
        <v>41</v>
      </c>
      <c r="E14" s="53">
        <v>45000</v>
      </c>
    </row>
    <row r="15" spans="1:5" ht="25.5">
      <c r="A15" s="49"/>
      <c r="B15" s="50"/>
      <c r="C15" s="51" t="s">
        <v>455</v>
      </c>
      <c r="D15" s="52" t="s">
        <v>456</v>
      </c>
      <c r="E15" s="53">
        <v>30000</v>
      </c>
    </row>
    <row r="16" spans="1:5" ht="51">
      <c r="A16" s="49"/>
      <c r="B16" s="50"/>
      <c r="C16" s="51" t="s">
        <v>42</v>
      </c>
      <c r="D16" s="52" t="s">
        <v>43</v>
      </c>
      <c r="E16" s="53">
        <v>2520000</v>
      </c>
    </row>
    <row r="17" spans="1:5" ht="25.5">
      <c r="A17" s="49"/>
      <c r="B17" s="50"/>
      <c r="C17" s="51" t="s">
        <v>468</v>
      </c>
      <c r="D17" s="52" t="s">
        <v>469</v>
      </c>
      <c r="E17" s="53">
        <v>2800</v>
      </c>
    </row>
    <row r="18" spans="1:5" ht="25.5">
      <c r="A18" s="49"/>
      <c r="B18" s="50"/>
      <c r="C18" s="51" t="s">
        <v>44</v>
      </c>
      <c r="D18" s="52" t="s">
        <v>45</v>
      </c>
      <c r="E18" s="53">
        <v>1552000</v>
      </c>
    </row>
    <row r="19" spans="1:5" ht="25.5">
      <c r="A19" s="49"/>
      <c r="B19" s="50"/>
      <c r="C19" s="51" t="s">
        <v>46</v>
      </c>
      <c r="D19" s="52" t="s">
        <v>47</v>
      </c>
      <c r="E19" s="53">
        <v>500</v>
      </c>
    </row>
    <row r="20" spans="1:5" ht="14.25">
      <c r="A20" s="49"/>
      <c r="B20" s="50"/>
      <c r="C20" s="51"/>
      <c r="D20" s="52"/>
      <c r="E20" s="53"/>
    </row>
    <row r="21" spans="1:5" ht="14.25">
      <c r="A21" s="40">
        <v>710</v>
      </c>
      <c r="B21" s="41"/>
      <c r="C21" s="42"/>
      <c r="D21" s="41" t="s">
        <v>6</v>
      </c>
      <c r="E21" s="43">
        <f>SUM(E23)</f>
        <v>2000</v>
      </c>
    </row>
    <row r="22" spans="1:5" ht="14.25">
      <c r="A22" s="44"/>
      <c r="B22" s="45"/>
      <c r="C22" s="46"/>
      <c r="D22" s="45"/>
      <c r="E22" s="47"/>
    </row>
    <row r="23" spans="1:5" ht="14.25">
      <c r="A23" s="44"/>
      <c r="B23" s="45">
        <v>71035</v>
      </c>
      <c r="C23" s="46"/>
      <c r="D23" s="48" t="s">
        <v>48</v>
      </c>
      <c r="E23" s="47">
        <f>SUM(E24:E24)</f>
        <v>2000</v>
      </c>
    </row>
    <row r="24" spans="1:5" ht="38.25">
      <c r="A24" s="49"/>
      <c r="B24" s="50"/>
      <c r="C24" s="51" t="s">
        <v>49</v>
      </c>
      <c r="D24" s="52" t="s">
        <v>50</v>
      </c>
      <c r="E24" s="53">
        <v>2000</v>
      </c>
    </row>
    <row r="25" spans="1:5" ht="14.25">
      <c r="A25" s="44"/>
      <c r="B25" s="45"/>
      <c r="C25" s="51"/>
      <c r="D25" s="52"/>
      <c r="E25" s="47"/>
    </row>
    <row r="26" spans="1:5" ht="14.25">
      <c r="A26" s="40">
        <v>750</v>
      </c>
      <c r="B26" s="41"/>
      <c r="C26" s="42"/>
      <c r="D26" s="41" t="s">
        <v>7</v>
      </c>
      <c r="E26" s="43">
        <f>SUM(E28,E32)</f>
        <v>110820</v>
      </c>
    </row>
    <row r="27" spans="1:5" ht="14.25">
      <c r="A27" s="44"/>
      <c r="B27" s="45"/>
      <c r="C27" s="46"/>
      <c r="D27" s="45"/>
      <c r="E27" s="47"/>
    </row>
    <row r="28" spans="1:5" ht="14.25">
      <c r="A28" s="44"/>
      <c r="B28" s="45">
        <v>75011</v>
      </c>
      <c r="C28" s="46"/>
      <c r="D28" s="48" t="s">
        <v>51</v>
      </c>
      <c r="E28" s="47">
        <f>SUM(E29,E30)</f>
        <v>110320</v>
      </c>
    </row>
    <row r="29" spans="1:5" ht="38.25">
      <c r="A29" s="49"/>
      <c r="B29" s="50"/>
      <c r="C29" s="51" t="s">
        <v>52</v>
      </c>
      <c r="D29" s="52" t="s">
        <v>53</v>
      </c>
      <c r="E29" s="53">
        <v>107800</v>
      </c>
    </row>
    <row r="30" spans="1:5" ht="38.25">
      <c r="A30" s="49"/>
      <c r="B30" s="50"/>
      <c r="C30" s="51" t="s">
        <v>54</v>
      </c>
      <c r="D30" s="52" t="s">
        <v>55</v>
      </c>
      <c r="E30" s="53">
        <v>2520</v>
      </c>
    </row>
    <row r="31" spans="1:5" ht="14.25">
      <c r="A31" s="49"/>
      <c r="B31" s="50"/>
      <c r="C31" s="51"/>
      <c r="D31" s="52"/>
      <c r="E31" s="53"/>
    </row>
    <row r="32" spans="1:5" ht="14.25">
      <c r="A32" s="49"/>
      <c r="B32" s="45">
        <v>75023</v>
      </c>
      <c r="C32" s="46"/>
      <c r="D32" s="48" t="s">
        <v>56</v>
      </c>
      <c r="E32" s="47">
        <f>SUM(E33)</f>
        <v>500</v>
      </c>
    </row>
    <row r="33" spans="1:5" ht="25.5">
      <c r="A33" s="49"/>
      <c r="B33" s="50"/>
      <c r="C33" s="51" t="s">
        <v>57</v>
      </c>
      <c r="D33" s="52" t="s">
        <v>58</v>
      </c>
      <c r="E33" s="53">
        <v>500</v>
      </c>
    </row>
    <row r="34" spans="1:5" ht="14.25">
      <c r="A34" s="49"/>
      <c r="B34" s="50"/>
      <c r="C34" s="51"/>
      <c r="D34" s="52"/>
      <c r="E34" s="53"/>
    </row>
    <row r="35" spans="1:5" ht="25.5">
      <c r="A35" s="40">
        <v>751</v>
      </c>
      <c r="B35" s="41"/>
      <c r="C35" s="42"/>
      <c r="D35" s="41" t="s">
        <v>8</v>
      </c>
      <c r="E35" s="43">
        <f>SUM(E37)</f>
        <v>2387</v>
      </c>
    </row>
    <row r="36" spans="1:5" s="54" customFormat="1" ht="15">
      <c r="A36" s="44"/>
      <c r="B36" s="45"/>
      <c r="C36" s="46"/>
      <c r="D36" s="45"/>
      <c r="E36" s="47" t="s">
        <v>59</v>
      </c>
    </row>
    <row r="37" spans="1:5" ht="25.5">
      <c r="A37" s="44"/>
      <c r="B37" s="45">
        <v>75101</v>
      </c>
      <c r="C37" s="46"/>
      <c r="D37" s="55" t="s">
        <v>60</v>
      </c>
      <c r="E37" s="56">
        <f>SUM(E38)</f>
        <v>2387</v>
      </c>
    </row>
    <row r="38" spans="1:5" ht="38.25">
      <c r="A38" s="49"/>
      <c r="B38" s="50"/>
      <c r="C38" s="51" t="s">
        <v>52</v>
      </c>
      <c r="D38" s="52" t="s">
        <v>53</v>
      </c>
      <c r="E38" s="53">
        <v>2387</v>
      </c>
    </row>
    <row r="39" spans="1:5" ht="14.25">
      <c r="A39" s="49"/>
      <c r="B39" s="50"/>
      <c r="C39" s="51"/>
      <c r="D39" s="52"/>
      <c r="E39" s="53"/>
    </row>
    <row r="40" spans="1:5" s="59" customFormat="1" ht="25.5">
      <c r="A40" s="57" t="s">
        <v>61</v>
      </c>
      <c r="B40" s="42"/>
      <c r="C40" s="42"/>
      <c r="D40" s="42" t="s">
        <v>9</v>
      </c>
      <c r="E40" s="58">
        <f>SUM(E42)</f>
        <v>10000</v>
      </c>
    </row>
    <row r="41" spans="1:5" s="59" customFormat="1" ht="14.25">
      <c r="A41" s="60"/>
      <c r="B41" s="51"/>
      <c r="C41" s="51"/>
      <c r="D41" s="52"/>
      <c r="E41" s="61"/>
    </row>
    <row r="42" spans="1:5" s="59" customFormat="1" ht="14.25">
      <c r="A42" s="62"/>
      <c r="B42" s="46" t="s">
        <v>62</v>
      </c>
      <c r="C42" s="46"/>
      <c r="D42" s="63" t="s">
        <v>63</v>
      </c>
      <c r="E42" s="47">
        <f>SUM(E43:E43)</f>
        <v>10000</v>
      </c>
    </row>
    <row r="43" spans="1:5" s="64" customFormat="1" ht="25.5">
      <c r="A43" s="60"/>
      <c r="B43" s="51"/>
      <c r="C43" s="51" t="s">
        <v>64</v>
      </c>
      <c r="D43" s="52" t="s">
        <v>65</v>
      </c>
      <c r="E43" s="61">
        <v>10000</v>
      </c>
    </row>
    <row r="44" spans="1:5" s="59" customFormat="1" ht="14.25">
      <c r="A44" s="60"/>
      <c r="B44" s="51"/>
      <c r="C44" s="51"/>
      <c r="D44" s="52"/>
      <c r="E44" s="61"/>
    </row>
    <row r="45" spans="1:5" s="59" customFormat="1" ht="38.25">
      <c r="A45" s="65">
        <v>756</v>
      </c>
      <c r="B45" s="66"/>
      <c r="C45" s="67"/>
      <c r="D45" s="66" t="s">
        <v>66</v>
      </c>
      <c r="E45" s="43">
        <f>SUM(E47,E50,E57,E68,E73,E76)</f>
        <v>8194424</v>
      </c>
    </row>
    <row r="46" spans="1:5" s="59" customFormat="1" ht="14.25">
      <c r="A46" s="49"/>
      <c r="B46" s="50"/>
      <c r="C46" s="51"/>
      <c r="D46" s="52"/>
      <c r="E46" s="53"/>
    </row>
    <row r="47" spans="1:5" s="59" customFormat="1" ht="14.25">
      <c r="A47" s="44"/>
      <c r="B47" s="45">
        <v>75601</v>
      </c>
      <c r="C47" s="46"/>
      <c r="D47" s="48" t="s">
        <v>67</v>
      </c>
      <c r="E47" s="47">
        <f>SUM(E48:E48)</f>
        <v>10000</v>
      </c>
    </row>
    <row r="48" spans="1:5" s="59" customFormat="1" ht="25.5">
      <c r="A48" s="49"/>
      <c r="B48" s="50"/>
      <c r="C48" s="51" t="s">
        <v>68</v>
      </c>
      <c r="D48" s="52" t="s">
        <v>69</v>
      </c>
      <c r="E48" s="53">
        <v>10000</v>
      </c>
    </row>
    <row r="49" spans="1:5" s="59" customFormat="1" ht="14.25">
      <c r="A49" s="49"/>
      <c r="B49" s="50"/>
      <c r="C49" s="51"/>
      <c r="D49" s="52"/>
      <c r="E49" s="53"/>
    </row>
    <row r="50" spans="1:5" s="59" customFormat="1" ht="51">
      <c r="A50" s="44"/>
      <c r="B50" s="45">
        <v>75615</v>
      </c>
      <c r="C50" s="46"/>
      <c r="D50" s="55" t="s">
        <v>70</v>
      </c>
      <c r="E50" s="47">
        <f>SUM(E51:E55)</f>
        <v>3640624</v>
      </c>
    </row>
    <row r="51" spans="1:5" s="59" customFormat="1" ht="25.5">
      <c r="A51" s="49"/>
      <c r="B51" s="50"/>
      <c r="C51" s="51" t="s">
        <v>71</v>
      </c>
      <c r="D51" s="52" t="s">
        <v>72</v>
      </c>
      <c r="E51" s="53">
        <v>3499624</v>
      </c>
    </row>
    <row r="52" spans="1:5" s="59" customFormat="1" ht="25.5">
      <c r="A52" s="49"/>
      <c r="B52" s="50"/>
      <c r="C52" s="51" t="s">
        <v>73</v>
      </c>
      <c r="D52" s="52" t="s">
        <v>74</v>
      </c>
      <c r="E52" s="53">
        <v>20000</v>
      </c>
    </row>
    <row r="53" spans="1:5" s="59" customFormat="1" ht="25.5">
      <c r="A53" s="49"/>
      <c r="B53" s="50"/>
      <c r="C53" s="51" t="s">
        <v>75</v>
      </c>
      <c r="D53" s="52" t="s">
        <v>76</v>
      </c>
      <c r="E53" s="53">
        <v>100000</v>
      </c>
    </row>
    <row r="54" spans="1:5" s="59" customFormat="1" ht="25.5">
      <c r="A54" s="49"/>
      <c r="B54" s="50"/>
      <c r="C54" s="51" t="s">
        <v>77</v>
      </c>
      <c r="D54" s="52" t="s">
        <v>78</v>
      </c>
      <c r="E54" s="53">
        <v>1000</v>
      </c>
    </row>
    <row r="55" spans="1:5" s="59" customFormat="1" ht="25.5">
      <c r="A55" s="49"/>
      <c r="B55" s="50"/>
      <c r="C55" s="51" t="s">
        <v>79</v>
      </c>
      <c r="D55" s="52" t="s">
        <v>80</v>
      </c>
      <c r="E55" s="53">
        <v>20000</v>
      </c>
    </row>
    <row r="56" spans="1:5" s="59" customFormat="1" ht="10.5" customHeight="1">
      <c r="A56" s="49"/>
      <c r="B56" s="50"/>
      <c r="C56" s="51"/>
      <c r="D56" s="52"/>
      <c r="E56" s="53"/>
    </row>
    <row r="57" spans="1:5" s="59" customFormat="1" ht="38.25">
      <c r="A57" s="44"/>
      <c r="B57" s="45">
        <v>75616</v>
      </c>
      <c r="C57" s="46"/>
      <c r="D57" s="55" t="s">
        <v>81</v>
      </c>
      <c r="E57" s="47">
        <f>SUM(E58:E66)</f>
        <v>1120000</v>
      </c>
    </row>
    <row r="58" spans="1:5" s="59" customFormat="1" ht="24" customHeight="1">
      <c r="A58" s="49"/>
      <c r="B58" s="50"/>
      <c r="C58" s="51" t="s">
        <v>71</v>
      </c>
      <c r="D58" s="52" t="s">
        <v>72</v>
      </c>
      <c r="E58" s="53">
        <v>830000</v>
      </c>
    </row>
    <row r="59" spans="1:5" s="59" customFormat="1" ht="24" customHeight="1">
      <c r="A59" s="49"/>
      <c r="B59" s="50"/>
      <c r="C59" s="51" t="s">
        <v>82</v>
      </c>
      <c r="D59" s="52" t="s">
        <v>83</v>
      </c>
      <c r="E59" s="53">
        <v>32000</v>
      </c>
    </row>
    <row r="60" spans="1:5" s="59" customFormat="1" ht="24" customHeight="1">
      <c r="A60" s="49"/>
      <c r="B60" s="50"/>
      <c r="C60" s="51" t="s">
        <v>73</v>
      </c>
      <c r="D60" s="52" t="s">
        <v>74</v>
      </c>
      <c r="E60" s="53">
        <v>60000</v>
      </c>
    </row>
    <row r="61" spans="1:5" s="59" customFormat="1" ht="24" customHeight="1">
      <c r="A61" s="49"/>
      <c r="B61" s="50"/>
      <c r="C61" s="51" t="s">
        <v>84</v>
      </c>
      <c r="D61" s="52" t="s">
        <v>85</v>
      </c>
      <c r="E61" s="53">
        <v>15000</v>
      </c>
    </row>
    <row r="62" spans="1:5" s="59" customFormat="1" ht="24" customHeight="1">
      <c r="A62" s="49"/>
      <c r="B62" s="50"/>
      <c r="C62" s="51" t="s">
        <v>86</v>
      </c>
      <c r="D62" s="52" t="s">
        <v>87</v>
      </c>
      <c r="E62" s="53">
        <v>8000</v>
      </c>
    </row>
    <row r="63" spans="1:5" s="59" customFormat="1" ht="24" customHeight="1">
      <c r="A63" s="49"/>
      <c r="B63" s="50"/>
      <c r="C63" s="51" t="s">
        <v>88</v>
      </c>
      <c r="D63" s="52" t="s">
        <v>89</v>
      </c>
      <c r="E63" s="53">
        <v>150000</v>
      </c>
    </row>
    <row r="64" spans="1:5" s="59" customFormat="1" ht="24" customHeight="1">
      <c r="A64" s="49"/>
      <c r="B64" s="50"/>
      <c r="C64" s="51" t="s">
        <v>90</v>
      </c>
      <c r="D64" s="52" t="s">
        <v>91</v>
      </c>
      <c r="E64" s="53">
        <v>1000</v>
      </c>
    </row>
    <row r="65" spans="1:5" s="59" customFormat="1" ht="24" customHeight="1">
      <c r="A65" s="49"/>
      <c r="B65" s="50"/>
      <c r="C65" s="51" t="s">
        <v>75</v>
      </c>
      <c r="D65" s="52" t="s">
        <v>76</v>
      </c>
      <c r="E65" s="53">
        <v>20000</v>
      </c>
    </row>
    <row r="66" spans="1:5" s="59" customFormat="1" ht="19.5" customHeight="1">
      <c r="A66" s="49"/>
      <c r="B66" s="50"/>
      <c r="C66" s="51" t="s">
        <v>77</v>
      </c>
      <c r="D66" s="52" t="s">
        <v>78</v>
      </c>
      <c r="E66" s="53">
        <v>4000</v>
      </c>
    </row>
    <row r="67" spans="1:5" s="59" customFormat="1" ht="14.25">
      <c r="A67" s="49"/>
      <c r="B67" s="50"/>
      <c r="C67" s="51"/>
      <c r="D67" s="52"/>
      <c r="E67" s="53"/>
    </row>
    <row r="68" spans="1:5" ht="25.5">
      <c r="A68" s="44"/>
      <c r="B68" s="45">
        <v>75618</v>
      </c>
      <c r="C68" s="46"/>
      <c r="D68" s="48" t="s">
        <v>92</v>
      </c>
      <c r="E68" s="68">
        <f>SUM(E69:E71)</f>
        <v>313000</v>
      </c>
    </row>
    <row r="69" spans="1:5" ht="25.5">
      <c r="A69" s="49"/>
      <c r="B69" s="50"/>
      <c r="C69" s="51" t="s">
        <v>93</v>
      </c>
      <c r="D69" s="52" t="s">
        <v>94</v>
      </c>
      <c r="E69" s="53">
        <v>90000</v>
      </c>
    </row>
    <row r="70" spans="1:5" ht="25.5">
      <c r="A70" s="49"/>
      <c r="B70" s="50"/>
      <c r="C70" s="51" t="s">
        <v>95</v>
      </c>
      <c r="D70" s="52" t="s">
        <v>96</v>
      </c>
      <c r="E70" s="53">
        <v>168000</v>
      </c>
    </row>
    <row r="71" spans="1:5" ht="25.5">
      <c r="A71" s="49"/>
      <c r="B71" s="50"/>
      <c r="C71" s="51" t="s">
        <v>97</v>
      </c>
      <c r="D71" s="52" t="s">
        <v>98</v>
      </c>
      <c r="E71" s="53">
        <v>55000</v>
      </c>
    </row>
    <row r="72" spans="1:5" ht="14.25">
      <c r="A72" s="49"/>
      <c r="B72" s="50"/>
      <c r="C72" s="51"/>
      <c r="D72" s="52"/>
      <c r="E72" s="53"/>
    </row>
    <row r="73" spans="1:5" s="54" customFormat="1" ht="15">
      <c r="A73" s="44"/>
      <c r="B73" s="45">
        <v>75619</v>
      </c>
      <c r="C73" s="46"/>
      <c r="D73" s="48" t="s">
        <v>99</v>
      </c>
      <c r="E73" s="47">
        <f>SUM(E74)</f>
        <v>800</v>
      </c>
    </row>
    <row r="74" spans="1:5" ht="25.5">
      <c r="A74" s="49"/>
      <c r="B74" s="50"/>
      <c r="C74" s="51" t="s">
        <v>100</v>
      </c>
      <c r="D74" s="52" t="s">
        <v>101</v>
      </c>
      <c r="E74" s="53">
        <v>800</v>
      </c>
    </row>
    <row r="75" spans="1:5" ht="14.25">
      <c r="A75" s="49"/>
      <c r="B75" s="50"/>
      <c r="C75" s="51"/>
      <c r="D75" s="52"/>
      <c r="E75" s="53"/>
    </row>
    <row r="76" spans="1:5" ht="25.5">
      <c r="A76" s="44"/>
      <c r="B76" s="45">
        <v>75621</v>
      </c>
      <c r="C76" s="46"/>
      <c r="D76" s="48" t="s">
        <v>102</v>
      </c>
      <c r="E76" s="47">
        <f>SUM(E77:E78)</f>
        <v>3110000</v>
      </c>
    </row>
    <row r="77" spans="1:5" ht="25.5">
      <c r="A77" s="49"/>
      <c r="B77" s="50"/>
      <c r="C77" s="51" t="s">
        <v>103</v>
      </c>
      <c r="D77" s="52" t="s">
        <v>104</v>
      </c>
      <c r="E77" s="53">
        <v>2990000</v>
      </c>
    </row>
    <row r="78" spans="1:5" ht="25.5">
      <c r="A78" s="49"/>
      <c r="B78" s="50"/>
      <c r="C78" s="51" t="s">
        <v>105</v>
      </c>
      <c r="D78" s="52" t="s">
        <v>106</v>
      </c>
      <c r="E78" s="53">
        <v>120000</v>
      </c>
    </row>
    <row r="79" spans="1:5" ht="14.25">
      <c r="A79" s="44"/>
      <c r="B79" s="45"/>
      <c r="C79" s="46"/>
      <c r="D79" s="48"/>
      <c r="E79" s="47"/>
    </row>
    <row r="80" spans="1:5" ht="14.25">
      <c r="A80" s="40">
        <v>758</v>
      </c>
      <c r="B80" s="41"/>
      <c r="C80" s="42"/>
      <c r="D80" s="41" t="s">
        <v>11</v>
      </c>
      <c r="E80" s="58">
        <f>SUM(E82,E85,E88)</f>
        <v>7896580</v>
      </c>
    </row>
    <row r="81" spans="1:5" ht="14.25">
      <c r="A81" s="44"/>
      <c r="B81" s="45"/>
      <c r="C81" s="46"/>
      <c r="D81" s="45"/>
      <c r="E81" s="47"/>
    </row>
    <row r="82" spans="1:5" ht="25.5">
      <c r="A82" s="44"/>
      <c r="B82" s="45">
        <v>75801</v>
      </c>
      <c r="C82" s="46"/>
      <c r="D82" s="48" t="s">
        <v>107</v>
      </c>
      <c r="E82" s="47">
        <f>SUM(E83)</f>
        <v>5092536</v>
      </c>
    </row>
    <row r="83" spans="1:5" ht="25.5">
      <c r="A83" s="49"/>
      <c r="B83" s="50"/>
      <c r="C83" s="51" t="s">
        <v>108</v>
      </c>
      <c r="D83" s="52" t="s">
        <v>109</v>
      </c>
      <c r="E83" s="53">
        <v>5092536</v>
      </c>
    </row>
    <row r="84" spans="1:5" ht="14.25">
      <c r="A84" s="44"/>
      <c r="B84" s="45"/>
      <c r="C84" s="46"/>
      <c r="D84" s="48"/>
      <c r="E84" s="47"/>
    </row>
    <row r="85" spans="1:5" ht="14.25">
      <c r="A85" s="44"/>
      <c r="B85" s="45">
        <v>75807</v>
      </c>
      <c r="C85" s="46"/>
      <c r="D85" s="48" t="s">
        <v>110</v>
      </c>
      <c r="E85" s="47">
        <f>SUM(E86)</f>
        <v>1738769</v>
      </c>
    </row>
    <row r="86" spans="1:5" ht="25.5">
      <c r="A86" s="49"/>
      <c r="B86" s="50"/>
      <c r="C86" s="51" t="s">
        <v>108</v>
      </c>
      <c r="D86" s="52" t="s">
        <v>109</v>
      </c>
      <c r="E86" s="53">
        <v>1738769</v>
      </c>
    </row>
    <row r="87" spans="1:5" ht="14.25">
      <c r="A87" s="44"/>
      <c r="B87" s="45"/>
      <c r="C87" s="46"/>
      <c r="D87" s="48"/>
      <c r="E87" s="47"/>
    </row>
    <row r="88" spans="1:5" ht="14.25">
      <c r="A88" s="44"/>
      <c r="B88" s="45">
        <v>75831</v>
      </c>
      <c r="C88" s="46"/>
      <c r="D88" s="48" t="s">
        <v>111</v>
      </c>
      <c r="E88" s="47">
        <f>SUM(E89)</f>
        <v>1065275</v>
      </c>
    </row>
    <row r="89" spans="1:5" ht="25.5">
      <c r="A89" s="49"/>
      <c r="B89" s="50"/>
      <c r="C89" s="51" t="s">
        <v>108</v>
      </c>
      <c r="D89" s="52" t="s">
        <v>109</v>
      </c>
      <c r="E89" s="53">
        <v>1065275</v>
      </c>
    </row>
    <row r="90" spans="1:5" ht="14.25">
      <c r="A90" s="49"/>
      <c r="B90" s="50"/>
      <c r="C90" s="51"/>
      <c r="D90" s="52"/>
      <c r="E90" s="53"/>
    </row>
    <row r="91" spans="1:5" ht="14.25">
      <c r="A91" s="40">
        <v>801</v>
      </c>
      <c r="B91" s="41"/>
      <c r="C91" s="42"/>
      <c r="D91" s="41" t="s">
        <v>12</v>
      </c>
      <c r="E91" s="43">
        <f>SUM(E93)</f>
        <v>60000</v>
      </c>
    </row>
    <row r="92" spans="1:5" ht="14.25">
      <c r="A92" s="44"/>
      <c r="B92" s="45"/>
      <c r="C92" s="46"/>
      <c r="D92" s="48"/>
      <c r="E92" s="47"/>
    </row>
    <row r="93" spans="1:5" s="54" customFormat="1" ht="15">
      <c r="A93" s="44"/>
      <c r="B93" s="45">
        <v>80114</v>
      </c>
      <c r="C93" s="46"/>
      <c r="D93" s="48" t="s">
        <v>112</v>
      </c>
      <c r="E93" s="47">
        <f>SUM(E94:E94)</f>
        <v>60000</v>
      </c>
    </row>
    <row r="94" spans="1:5" ht="25.5">
      <c r="A94" s="49"/>
      <c r="B94" s="50"/>
      <c r="C94" s="51" t="s">
        <v>113</v>
      </c>
      <c r="D94" s="52" t="s">
        <v>114</v>
      </c>
      <c r="E94" s="53">
        <v>60000</v>
      </c>
    </row>
    <row r="95" spans="1:5" ht="14.25">
      <c r="A95" s="49"/>
      <c r="B95" s="50"/>
      <c r="C95" s="51"/>
      <c r="D95" s="52"/>
      <c r="E95" s="53"/>
    </row>
    <row r="96" spans="1:5" ht="14.25">
      <c r="A96" s="40">
        <v>852</v>
      </c>
      <c r="B96" s="41"/>
      <c r="C96" s="42"/>
      <c r="D96" s="41" t="s">
        <v>13</v>
      </c>
      <c r="E96" s="43">
        <f>SUM(E98,E101,E104,E108,E112)</f>
        <v>5396060</v>
      </c>
    </row>
    <row r="97" spans="1:5" ht="14.25">
      <c r="A97" s="49"/>
      <c r="B97" s="50"/>
      <c r="C97" s="51"/>
      <c r="D97" s="52"/>
      <c r="E97" s="53"/>
    </row>
    <row r="98" spans="1:5" ht="25.5">
      <c r="A98" s="49"/>
      <c r="B98" s="45">
        <v>85212</v>
      </c>
      <c r="C98" s="46"/>
      <c r="D98" s="48" t="s">
        <v>115</v>
      </c>
      <c r="E98" s="47">
        <f>SUM(E99:E99)</f>
        <v>4140000</v>
      </c>
    </row>
    <row r="99" spans="1:5" ht="38.25">
      <c r="A99" s="49"/>
      <c r="B99" s="50"/>
      <c r="C99" s="51" t="s">
        <v>52</v>
      </c>
      <c r="D99" s="52" t="s">
        <v>53</v>
      </c>
      <c r="E99" s="53">
        <v>4140000</v>
      </c>
    </row>
    <row r="100" spans="1:5" ht="14.25">
      <c r="A100" s="49"/>
      <c r="B100" s="50"/>
      <c r="C100" s="51"/>
      <c r="D100" s="52"/>
      <c r="E100" s="53"/>
    </row>
    <row r="101" spans="1:5" s="54" customFormat="1" ht="38.25">
      <c r="A101" s="44"/>
      <c r="B101" s="45">
        <v>85213</v>
      </c>
      <c r="C101" s="46"/>
      <c r="D101" s="48" t="s">
        <v>116</v>
      </c>
      <c r="E101" s="47">
        <f>SUM(E102)</f>
        <v>38600</v>
      </c>
    </row>
    <row r="102" spans="1:5" ht="38.25">
      <c r="A102" s="49"/>
      <c r="B102" s="50"/>
      <c r="C102" s="51" t="s">
        <v>52</v>
      </c>
      <c r="D102" s="52" t="s">
        <v>53</v>
      </c>
      <c r="E102" s="53">
        <v>38600</v>
      </c>
    </row>
    <row r="103" spans="1:5" ht="21" customHeight="1">
      <c r="A103" s="49"/>
      <c r="B103" s="50"/>
      <c r="C103" s="51"/>
      <c r="D103" s="52"/>
      <c r="E103" s="53"/>
    </row>
    <row r="104" spans="1:5" ht="25.5">
      <c r="A104" s="44"/>
      <c r="B104" s="45">
        <v>85214</v>
      </c>
      <c r="C104" s="46"/>
      <c r="D104" s="48" t="s">
        <v>117</v>
      </c>
      <c r="E104" s="47">
        <f>SUM(E105:E106)</f>
        <v>868000</v>
      </c>
    </row>
    <row r="105" spans="1:5" ht="38.25">
      <c r="A105" s="49"/>
      <c r="B105" s="50"/>
      <c r="C105" s="51" t="s">
        <v>52</v>
      </c>
      <c r="D105" s="52" t="s">
        <v>53</v>
      </c>
      <c r="E105" s="53">
        <v>446000</v>
      </c>
    </row>
    <row r="106" spans="1:5" ht="25.5">
      <c r="A106" s="49"/>
      <c r="B106" s="50"/>
      <c r="C106" s="51" t="s">
        <v>118</v>
      </c>
      <c r="D106" s="52" t="s">
        <v>119</v>
      </c>
      <c r="E106" s="53">
        <v>422000</v>
      </c>
    </row>
    <row r="107" spans="1:5" ht="14.25">
      <c r="A107" s="49"/>
      <c r="B107" s="50"/>
      <c r="C107" s="51"/>
      <c r="D107" s="52"/>
      <c r="E107" s="53"/>
    </row>
    <row r="108" spans="1:5" ht="14.25">
      <c r="A108" s="44"/>
      <c r="B108" s="45">
        <v>85219</v>
      </c>
      <c r="C108" s="46"/>
      <c r="D108" s="48" t="s">
        <v>120</v>
      </c>
      <c r="E108" s="47">
        <f>SUM(E109:E110)</f>
        <v>223700</v>
      </c>
    </row>
    <row r="109" spans="1:5" ht="25.5">
      <c r="A109" s="49"/>
      <c r="B109" s="50"/>
      <c r="C109" s="51" t="s">
        <v>113</v>
      </c>
      <c r="D109" s="52" t="s">
        <v>114</v>
      </c>
      <c r="E109" s="53">
        <v>20000</v>
      </c>
    </row>
    <row r="110" spans="1:5" ht="25.5">
      <c r="A110" s="49"/>
      <c r="B110" s="50"/>
      <c r="C110" s="51" t="s">
        <v>118</v>
      </c>
      <c r="D110" s="52" t="s">
        <v>119</v>
      </c>
      <c r="E110" s="53">
        <v>203700</v>
      </c>
    </row>
    <row r="111" spans="1:5" ht="14.25">
      <c r="A111" s="49"/>
      <c r="B111" s="50"/>
      <c r="C111" s="51"/>
      <c r="D111" s="52"/>
      <c r="E111" s="53"/>
    </row>
    <row r="112" spans="1:5" ht="14.25">
      <c r="A112" s="49"/>
      <c r="B112" s="45">
        <v>85295</v>
      </c>
      <c r="C112" s="46"/>
      <c r="D112" s="48" t="s">
        <v>121</v>
      </c>
      <c r="E112" s="47">
        <f>SUM(E113:E114)</f>
        <v>125760</v>
      </c>
    </row>
    <row r="113" spans="1:5" ht="25.5">
      <c r="A113" s="49"/>
      <c r="B113" s="50"/>
      <c r="C113" s="51" t="s">
        <v>122</v>
      </c>
      <c r="D113" s="52" t="s">
        <v>123</v>
      </c>
      <c r="E113" s="53">
        <v>4000</v>
      </c>
    </row>
    <row r="114" spans="1:5" ht="25.5">
      <c r="A114" s="49"/>
      <c r="B114" s="50"/>
      <c r="C114" s="51" t="s">
        <v>118</v>
      </c>
      <c r="D114" s="52" t="s">
        <v>119</v>
      </c>
      <c r="E114" s="53">
        <v>121760</v>
      </c>
    </row>
    <row r="115" spans="1:5" ht="14.25">
      <c r="A115" s="44"/>
      <c r="B115" s="45"/>
      <c r="C115" s="46"/>
      <c r="D115" s="45"/>
      <c r="E115" s="47"/>
    </row>
    <row r="116" spans="1:5" ht="14.25">
      <c r="A116" s="40">
        <v>900</v>
      </c>
      <c r="B116" s="41"/>
      <c r="C116" s="42"/>
      <c r="D116" s="26" t="s">
        <v>27</v>
      </c>
      <c r="E116" s="43">
        <f>SUM(E118,E121)</f>
        <v>164447</v>
      </c>
    </row>
    <row r="117" spans="1:5" ht="14.25">
      <c r="A117" s="44"/>
      <c r="B117" s="45"/>
      <c r="C117" s="46"/>
      <c r="D117" s="45"/>
      <c r="E117" s="47"/>
    </row>
    <row r="118" spans="1:5" ht="25.5">
      <c r="A118" s="44"/>
      <c r="B118" s="45">
        <v>90020</v>
      </c>
      <c r="C118" s="46"/>
      <c r="D118" s="38" t="s">
        <v>457</v>
      </c>
      <c r="E118" s="47">
        <f>SUM(E119)</f>
        <v>2000</v>
      </c>
    </row>
    <row r="119" spans="1:5" ht="25.5">
      <c r="A119" s="49"/>
      <c r="B119" s="50"/>
      <c r="C119" s="51" t="s">
        <v>458</v>
      </c>
      <c r="D119" s="52" t="s">
        <v>459</v>
      </c>
      <c r="E119" s="53">
        <v>2000</v>
      </c>
    </row>
    <row r="120" spans="1:5" ht="14.25">
      <c r="A120" s="49"/>
      <c r="B120" s="50"/>
      <c r="C120" s="51"/>
      <c r="D120" s="52"/>
      <c r="E120" s="53"/>
    </row>
    <row r="121" spans="1:5" s="29" customFormat="1" ht="12.75">
      <c r="A121" s="35"/>
      <c r="B121" s="91">
        <v>90095</v>
      </c>
      <c r="C121" s="37"/>
      <c r="D121" s="38" t="s">
        <v>463</v>
      </c>
      <c r="E121" s="39">
        <f>SUM(E122:E123)</f>
        <v>162447</v>
      </c>
    </row>
    <row r="122" spans="1:5" s="29" customFormat="1" ht="38.25">
      <c r="A122" s="30"/>
      <c r="B122" s="31"/>
      <c r="C122" s="32" t="s">
        <v>37</v>
      </c>
      <c r="D122" s="33" t="s">
        <v>38</v>
      </c>
      <c r="E122" s="34">
        <v>139240</v>
      </c>
    </row>
    <row r="123" spans="1:5" s="29" customFormat="1" ht="38.25">
      <c r="A123" s="30"/>
      <c r="B123" s="31"/>
      <c r="C123" s="32" t="s">
        <v>462</v>
      </c>
      <c r="D123" s="33" t="s">
        <v>38</v>
      </c>
      <c r="E123" s="34">
        <v>23207</v>
      </c>
    </row>
    <row r="124" spans="1:5" s="29" customFormat="1" ht="12.75">
      <c r="A124" s="30"/>
      <c r="B124" s="31"/>
      <c r="C124" s="32"/>
      <c r="D124" s="33"/>
      <c r="E124" s="34"/>
    </row>
    <row r="125" spans="1:5" ht="14.25">
      <c r="A125" s="40">
        <v>921</v>
      </c>
      <c r="B125" s="41"/>
      <c r="C125" s="42"/>
      <c r="D125" s="41" t="s">
        <v>16</v>
      </c>
      <c r="E125" s="43">
        <f>SUM(E127)</f>
        <v>46000</v>
      </c>
    </row>
    <row r="126" spans="1:5" ht="14.25">
      <c r="A126" s="44"/>
      <c r="B126" s="45"/>
      <c r="C126" s="46"/>
      <c r="D126" s="45"/>
      <c r="E126" s="47"/>
    </row>
    <row r="127" spans="1:5" ht="14.25">
      <c r="A127" s="44"/>
      <c r="B127" s="45">
        <v>92116</v>
      </c>
      <c r="C127" s="46"/>
      <c r="D127" s="48" t="s">
        <v>124</v>
      </c>
      <c r="E127" s="47">
        <f>SUM(E128:E128)</f>
        <v>46000</v>
      </c>
    </row>
    <row r="128" spans="1:5" ht="38.25">
      <c r="A128" s="49"/>
      <c r="B128" s="50"/>
      <c r="C128" s="51" t="s">
        <v>125</v>
      </c>
      <c r="D128" s="52" t="s">
        <v>126</v>
      </c>
      <c r="E128" s="53">
        <v>46000</v>
      </c>
    </row>
    <row r="129" spans="1:5" ht="14.25">
      <c r="A129" s="49"/>
      <c r="B129" s="50"/>
      <c r="C129" s="51"/>
      <c r="D129" s="52"/>
      <c r="E129" s="53"/>
    </row>
    <row r="130" spans="1:5" s="29" customFormat="1" ht="12.75">
      <c r="A130" s="103">
        <v>926</v>
      </c>
      <c r="B130" s="26"/>
      <c r="C130" s="27"/>
      <c r="D130" s="26" t="s">
        <v>466</v>
      </c>
      <c r="E130" s="28">
        <f>SUM(E132)</f>
        <v>137929</v>
      </c>
    </row>
    <row r="131" spans="1:5" s="29" customFormat="1" ht="12.75">
      <c r="A131" s="30"/>
      <c r="B131" s="31"/>
      <c r="C131" s="32"/>
      <c r="D131" s="33"/>
      <c r="E131" s="34"/>
    </row>
    <row r="132" spans="1:5" s="29" customFormat="1" ht="12.75">
      <c r="A132" s="35"/>
      <c r="B132" s="91">
        <v>92695</v>
      </c>
      <c r="C132" s="37"/>
      <c r="D132" s="38" t="s">
        <v>463</v>
      </c>
      <c r="E132" s="39">
        <f>SUM(E133:E134)</f>
        <v>137929</v>
      </c>
    </row>
    <row r="133" spans="1:5" s="29" customFormat="1" ht="38.25">
      <c r="A133" s="30"/>
      <c r="B133" s="31"/>
      <c r="C133" s="32" t="s">
        <v>37</v>
      </c>
      <c r="D133" s="33" t="s">
        <v>38</v>
      </c>
      <c r="E133" s="34">
        <v>118225</v>
      </c>
    </row>
    <row r="134" spans="1:5" s="29" customFormat="1" ht="38.25">
      <c r="A134" s="30"/>
      <c r="B134" s="31"/>
      <c r="C134" s="32" t="s">
        <v>462</v>
      </c>
      <c r="D134" s="33" t="s">
        <v>38</v>
      </c>
      <c r="E134" s="34">
        <v>19704</v>
      </c>
    </row>
    <row r="135" spans="1:5" ht="15" thickBot="1">
      <c r="A135" s="49"/>
      <c r="B135" s="50"/>
      <c r="C135" s="51"/>
      <c r="D135" s="52"/>
      <c r="E135" s="53"/>
    </row>
    <row r="136" spans="1:5" ht="16.5" thickBot="1" thickTop="1">
      <c r="A136" s="384" t="s">
        <v>127</v>
      </c>
      <c r="B136" s="385"/>
      <c r="C136" s="385"/>
      <c r="D136" s="385"/>
      <c r="E136" s="69">
        <f>SUM(E5,E11,E21,E26,E35,E40,E45,E80,E91,E96,E116,E125,E130)</f>
        <v>27264047</v>
      </c>
    </row>
    <row r="137" ht="15" thickTop="1"/>
  </sheetData>
  <mergeCells count="2">
    <mergeCell ref="A136:D136"/>
    <mergeCell ref="A2:E2"/>
  </mergeCells>
  <printOptions/>
  <pageMargins left="0.5905511811023623" right="0.3937007874015748" top="0.5905511811023623" bottom="0.5905511811023623" header="0.5118110236220472" footer="0.5118110236220472"/>
  <pageSetup horizontalDpi="300" verticalDpi="300" orientation="portrait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 codeName="Arkusz21"/>
  <dimension ref="B1:H39"/>
  <sheetViews>
    <sheetView workbookViewId="0" topLeftCell="A1">
      <selection activeCell="A1" sqref="A1"/>
    </sheetView>
  </sheetViews>
  <sheetFormatPr defaultColWidth="9.00390625" defaultRowHeight="12.75"/>
  <cols>
    <col min="1" max="1" width="4.25390625" style="266" customWidth="1"/>
    <col min="2" max="2" width="5.125" style="266" customWidth="1"/>
    <col min="3" max="3" width="7.00390625" style="266" customWidth="1"/>
    <col min="4" max="4" width="5.125" style="266" customWidth="1"/>
    <col min="5" max="5" width="42.00390625" style="266" customWidth="1"/>
    <col min="6" max="6" width="23.00390625" style="266" customWidth="1"/>
    <col min="7" max="16384" width="9.125" style="266" customWidth="1"/>
  </cols>
  <sheetData>
    <row r="1" spans="6:8" ht="12.75">
      <c r="F1" s="1"/>
      <c r="G1" s="284"/>
      <c r="H1" s="284"/>
    </row>
    <row r="2" spans="2:6" ht="19.5">
      <c r="B2" s="468" t="s">
        <v>433</v>
      </c>
      <c r="C2" s="468"/>
      <c r="D2" s="468"/>
      <c r="E2" s="468"/>
      <c r="F2" s="468"/>
    </row>
    <row r="4" spans="2:6" ht="20.25">
      <c r="B4" s="467" t="s">
        <v>424</v>
      </c>
      <c r="C4" s="467"/>
      <c r="D4" s="467"/>
      <c r="E4" s="467"/>
      <c r="F4" s="467"/>
    </row>
    <row r="5" ht="13.5" thickBot="1"/>
    <row r="6" spans="2:6" ht="14.25" thickBot="1" thickTop="1">
      <c r="B6" s="333" t="s">
        <v>1</v>
      </c>
      <c r="C6" s="334" t="s">
        <v>31</v>
      </c>
      <c r="D6" s="319" t="s">
        <v>32</v>
      </c>
      <c r="E6" s="320" t="s">
        <v>2</v>
      </c>
      <c r="F6" s="321" t="s">
        <v>279</v>
      </c>
    </row>
    <row r="7" spans="2:6" ht="13.5" thickTop="1">
      <c r="B7" s="322"/>
      <c r="C7" s="323"/>
      <c r="D7" s="324"/>
      <c r="E7" s="254"/>
      <c r="F7" s="56"/>
    </row>
    <row r="8" spans="2:6" ht="12.75">
      <c r="B8" s="322">
        <v>854</v>
      </c>
      <c r="C8" s="323"/>
      <c r="D8" s="323"/>
      <c r="E8" s="325" t="s">
        <v>415</v>
      </c>
      <c r="F8" s="56">
        <f>SUM(F9)</f>
        <v>830725</v>
      </c>
    </row>
    <row r="9" spans="2:6" ht="12.75">
      <c r="B9" s="326"/>
      <c r="C9" s="324">
        <v>85404</v>
      </c>
      <c r="D9" s="324"/>
      <c r="E9" s="254" t="s">
        <v>212</v>
      </c>
      <c r="F9" s="61">
        <f>SUM(F10,F13)</f>
        <v>830725</v>
      </c>
    </row>
    <row r="10" spans="2:6" ht="12.75">
      <c r="B10" s="327"/>
      <c r="C10" s="328"/>
      <c r="D10" s="328" t="s">
        <v>425</v>
      </c>
      <c r="E10" s="254" t="s">
        <v>114</v>
      </c>
      <c r="F10" s="329">
        <f>SUM(F11:F12)</f>
        <v>107240</v>
      </c>
    </row>
    <row r="11" spans="2:6" ht="12.75">
      <c r="B11" s="326"/>
      <c r="C11" s="324"/>
      <c r="D11" s="324" t="s">
        <v>15</v>
      </c>
      <c r="E11" s="254" t="s">
        <v>426</v>
      </c>
      <c r="F11" s="329">
        <v>43595</v>
      </c>
    </row>
    <row r="12" spans="2:6" ht="12.75">
      <c r="B12" s="326"/>
      <c r="C12" s="324"/>
      <c r="D12" s="324" t="s">
        <v>15</v>
      </c>
      <c r="E12" s="254" t="s">
        <v>427</v>
      </c>
      <c r="F12" s="329">
        <v>63645</v>
      </c>
    </row>
    <row r="13" spans="2:6" ht="12.75">
      <c r="B13" s="326"/>
      <c r="C13" s="324"/>
      <c r="D13" s="324">
        <v>251</v>
      </c>
      <c r="E13" s="254" t="s">
        <v>428</v>
      </c>
      <c r="F13" s="329">
        <v>723485</v>
      </c>
    </row>
    <row r="14" spans="2:6" ht="13.5" thickBot="1">
      <c r="B14" s="326"/>
      <c r="C14" s="324"/>
      <c r="D14" s="324"/>
      <c r="E14" s="254"/>
      <c r="F14" s="329"/>
    </row>
    <row r="15" spans="2:6" ht="14.25" thickBot="1" thickTop="1">
      <c r="B15" s="464" t="s">
        <v>429</v>
      </c>
      <c r="C15" s="465"/>
      <c r="D15" s="465"/>
      <c r="E15" s="466"/>
      <c r="F15" s="330">
        <f>SUM(F8)</f>
        <v>830725</v>
      </c>
    </row>
    <row r="16" ht="13.5" thickTop="1"/>
    <row r="17" spans="2:6" ht="20.25">
      <c r="B17" s="467" t="s">
        <v>400</v>
      </c>
      <c r="C17" s="467"/>
      <c r="D17" s="467"/>
      <c r="E17" s="467"/>
      <c r="F17" s="467"/>
    </row>
    <row r="18" spans="2:6" ht="21" thickBot="1">
      <c r="B18" s="316"/>
      <c r="C18" s="316"/>
      <c r="D18" s="316"/>
      <c r="E18" s="316"/>
      <c r="F18" s="316"/>
    </row>
    <row r="19" spans="2:6" ht="14.25" thickBot="1" thickTop="1">
      <c r="B19" s="333" t="s">
        <v>1</v>
      </c>
      <c r="C19" s="334" t="s">
        <v>31</v>
      </c>
      <c r="D19" s="319" t="s">
        <v>32</v>
      </c>
      <c r="E19" s="320" t="s">
        <v>2</v>
      </c>
      <c r="F19" s="321" t="s">
        <v>279</v>
      </c>
    </row>
    <row r="20" spans="2:6" ht="13.5" thickTop="1">
      <c r="B20" s="326"/>
      <c r="C20" s="324"/>
      <c r="D20" s="324"/>
      <c r="E20" s="331"/>
      <c r="F20" s="332"/>
    </row>
    <row r="21" spans="2:6" ht="12.75">
      <c r="B21" s="322">
        <v>854</v>
      </c>
      <c r="C21" s="323"/>
      <c r="D21" s="323"/>
      <c r="E21" s="325" t="s">
        <v>415</v>
      </c>
      <c r="F21" s="56">
        <f>SUM(F22)</f>
        <v>830725</v>
      </c>
    </row>
    <row r="22" spans="2:6" ht="12.75">
      <c r="B22" s="326"/>
      <c r="C22" s="324">
        <v>85404</v>
      </c>
      <c r="D22" s="324"/>
      <c r="E22" s="254" t="s">
        <v>212</v>
      </c>
      <c r="F22" s="329">
        <f>SUM(F23:F37)</f>
        <v>830725</v>
      </c>
    </row>
    <row r="23" spans="2:6" ht="12.75">
      <c r="B23" s="326"/>
      <c r="C23" s="324"/>
      <c r="D23" s="324">
        <v>3020</v>
      </c>
      <c r="E23" s="331" t="s">
        <v>430</v>
      </c>
      <c r="F23" s="329">
        <v>1148</v>
      </c>
    </row>
    <row r="24" spans="2:6" ht="12.75">
      <c r="B24" s="326"/>
      <c r="C24" s="324"/>
      <c r="D24" s="324">
        <v>3250</v>
      </c>
      <c r="E24" s="331" t="s">
        <v>431</v>
      </c>
      <c r="F24" s="329">
        <v>1000</v>
      </c>
    </row>
    <row r="25" spans="2:6" ht="12.75">
      <c r="B25" s="326"/>
      <c r="C25" s="324"/>
      <c r="D25" s="324">
        <v>4010</v>
      </c>
      <c r="E25" s="331" t="s">
        <v>165</v>
      </c>
      <c r="F25" s="329">
        <v>534862</v>
      </c>
    </row>
    <row r="26" spans="2:6" ht="12.75">
      <c r="B26" s="326"/>
      <c r="C26" s="324"/>
      <c r="D26" s="324">
        <v>4040</v>
      </c>
      <c r="E26" s="331" t="s">
        <v>167</v>
      </c>
      <c r="F26" s="329">
        <v>39285</v>
      </c>
    </row>
    <row r="27" spans="2:6" ht="12.75">
      <c r="B27" s="326"/>
      <c r="C27" s="324"/>
      <c r="D27" s="324">
        <v>4110</v>
      </c>
      <c r="E27" s="331" t="s">
        <v>169</v>
      </c>
      <c r="F27" s="329">
        <v>99850</v>
      </c>
    </row>
    <row r="28" spans="2:6" ht="12.75">
      <c r="B28" s="326"/>
      <c r="C28" s="324"/>
      <c r="D28" s="324">
        <v>4120</v>
      </c>
      <c r="E28" s="331" t="s">
        <v>171</v>
      </c>
      <c r="F28" s="329">
        <v>13800</v>
      </c>
    </row>
    <row r="29" spans="2:6" ht="12.75">
      <c r="B29" s="326"/>
      <c r="C29" s="324"/>
      <c r="D29" s="324">
        <v>4210</v>
      </c>
      <c r="E29" s="331" t="s">
        <v>146</v>
      </c>
      <c r="F29" s="329">
        <v>15000</v>
      </c>
    </row>
    <row r="30" spans="2:6" ht="12.75">
      <c r="B30" s="326"/>
      <c r="C30" s="324"/>
      <c r="D30" s="324">
        <v>4220</v>
      </c>
      <c r="E30" s="331" t="s">
        <v>461</v>
      </c>
      <c r="F30" s="329">
        <v>43595</v>
      </c>
    </row>
    <row r="31" spans="2:6" ht="25.5">
      <c r="B31" s="326"/>
      <c r="C31" s="324"/>
      <c r="D31" s="324">
        <v>4240</v>
      </c>
      <c r="E31" s="331" t="s">
        <v>210</v>
      </c>
      <c r="F31" s="329">
        <v>5000</v>
      </c>
    </row>
    <row r="32" spans="2:6" ht="12.75">
      <c r="B32" s="326"/>
      <c r="C32" s="324"/>
      <c r="D32" s="324">
        <v>4260</v>
      </c>
      <c r="E32" s="331" t="s">
        <v>152</v>
      </c>
      <c r="F32" s="329">
        <v>25000</v>
      </c>
    </row>
    <row r="33" spans="2:6" ht="12.75">
      <c r="B33" s="326"/>
      <c r="C33" s="324"/>
      <c r="D33" s="324">
        <v>4270</v>
      </c>
      <c r="E33" s="331" t="s">
        <v>138</v>
      </c>
      <c r="F33" s="329">
        <v>8000</v>
      </c>
    </row>
    <row r="34" spans="2:6" ht="12.75">
      <c r="B34" s="326"/>
      <c r="C34" s="324"/>
      <c r="D34" s="324">
        <v>4280</v>
      </c>
      <c r="E34" s="331" t="s">
        <v>186</v>
      </c>
      <c r="F34" s="329">
        <v>600</v>
      </c>
    </row>
    <row r="35" spans="2:6" ht="12.75">
      <c r="B35" s="326"/>
      <c r="C35" s="324"/>
      <c r="D35" s="324">
        <v>4300</v>
      </c>
      <c r="E35" s="331" t="s">
        <v>132</v>
      </c>
      <c r="F35" s="329">
        <v>5989</v>
      </c>
    </row>
    <row r="36" spans="2:6" ht="12.75">
      <c r="B36" s="326"/>
      <c r="C36" s="324"/>
      <c r="D36" s="324">
        <v>4430</v>
      </c>
      <c r="E36" s="331" t="s">
        <v>154</v>
      </c>
      <c r="F36" s="329">
        <v>0</v>
      </c>
    </row>
    <row r="37" spans="2:6" ht="25.5">
      <c r="B37" s="326"/>
      <c r="C37" s="324"/>
      <c r="D37" s="324">
        <v>4440</v>
      </c>
      <c r="E37" s="331" t="s">
        <v>190</v>
      </c>
      <c r="F37" s="329">
        <v>37596</v>
      </c>
    </row>
    <row r="38" spans="2:6" ht="13.5" thickBot="1">
      <c r="B38" s="326"/>
      <c r="C38" s="324"/>
      <c r="D38" s="324"/>
      <c r="E38" s="331"/>
      <c r="F38" s="329"/>
    </row>
    <row r="39" spans="2:6" ht="14.25" thickBot="1" thickTop="1">
      <c r="B39" s="464" t="s">
        <v>432</v>
      </c>
      <c r="C39" s="465"/>
      <c r="D39" s="465"/>
      <c r="E39" s="466"/>
      <c r="F39" s="330">
        <f>SUM(F21)</f>
        <v>830725</v>
      </c>
    </row>
    <row r="40" ht="13.5" thickTop="1"/>
  </sheetData>
  <mergeCells count="5">
    <mergeCell ref="B39:E39"/>
    <mergeCell ref="B2:F2"/>
    <mergeCell ref="B4:F4"/>
    <mergeCell ref="B15:E15"/>
    <mergeCell ref="B17:F17"/>
  </mergeCells>
  <printOptions/>
  <pageMargins left="0.7874015748031497" right="0.7874015748031497" top="0.7874015748031497" bottom="0.7874015748031497" header="0.5118110236220472" footer="0.5118110236220472"/>
  <pageSetup horizontalDpi="300" verticalDpi="300" orientation="portrait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 codeName="Arkusz22"/>
  <dimension ref="B1:H39"/>
  <sheetViews>
    <sheetView workbookViewId="0" topLeftCell="A1">
      <selection activeCell="A1" sqref="A1"/>
    </sheetView>
  </sheetViews>
  <sheetFormatPr defaultColWidth="9.00390625" defaultRowHeight="12.75"/>
  <cols>
    <col min="1" max="1" width="4.25390625" style="266" customWidth="1"/>
    <col min="2" max="2" width="5.125" style="266" customWidth="1"/>
    <col min="3" max="3" width="6.875" style="266" customWidth="1"/>
    <col min="4" max="4" width="4.875" style="266" customWidth="1"/>
    <col min="5" max="5" width="42.875" style="266" customWidth="1"/>
    <col min="6" max="6" width="22.25390625" style="266" customWidth="1"/>
    <col min="7" max="16384" width="9.125" style="266" customWidth="1"/>
  </cols>
  <sheetData>
    <row r="1" spans="6:8" ht="12.75">
      <c r="F1" s="1"/>
      <c r="G1" s="284"/>
      <c r="H1" s="284"/>
    </row>
    <row r="2" spans="2:6" ht="19.5">
      <c r="B2" s="468" t="s">
        <v>434</v>
      </c>
      <c r="C2" s="468"/>
      <c r="D2" s="468"/>
      <c r="E2" s="468"/>
      <c r="F2" s="468"/>
    </row>
    <row r="4" spans="2:6" ht="20.25">
      <c r="B4" s="467" t="s">
        <v>424</v>
      </c>
      <c r="C4" s="467"/>
      <c r="D4" s="467"/>
      <c r="E4" s="467"/>
      <c r="F4" s="467"/>
    </row>
    <row r="5" ht="13.5" thickBot="1"/>
    <row r="6" spans="2:6" ht="14.25" thickBot="1" thickTop="1">
      <c r="B6" s="333" t="s">
        <v>1</v>
      </c>
      <c r="C6" s="334" t="s">
        <v>31</v>
      </c>
      <c r="D6" s="319" t="s">
        <v>32</v>
      </c>
      <c r="E6" s="320" t="s">
        <v>2</v>
      </c>
      <c r="F6" s="321" t="s">
        <v>279</v>
      </c>
    </row>
    <row r="7" spans="2:6" ht="13.5" thickTop="1">
      <c r="B7" s="322"/>
      <c r="C7" s="323"/>
      <c r="D7" s="324"/>
      <c r="E7" s="254"/>
      <c r="F7" s="56"/>
    </row>
    <row r="8" spans="2:6" ht="12.75">
      <c r="B8" s="322">
        <v>854</v>
      </c>
      <c r="C8" s="323"/>
      <c r="D8" s="323"/>
      <c r="E8" s="325" t="s">
        <v>415</v>
      </c>
      <c r="F8" s="56">
        <f>SUM(F9)</f>
        <v>464877</v>
      </c>
    </row>
    <row r="9" spans="2:6" ht="12.75">
      <c r="B9" s="326"/>
      <c r="C9" s="324">
        <v>85404</v>
      </c>
      <c r="D9" s="324"/>
      <c r="E9" s="254" t="s">
        <v>212</v>
      </c>
      <c r="F9" s="61">
        <f>SUM(F10,F13)</f>
        <v>464877</v>
      </c>
    </row>
    <row r="10" spans="2:6" ht="12.75">
      <c r="B10" s="327"/>
      <c r="C10" s="328"/>
      <c r="D10" s="328" t="s">
        <v>425</v>
      </c>
      <c r="E10" s="254" t="s">
        <v>114</v>
      </c>
      <c r="F10" s="329">
        <f>SUM(F11:F12)</f>
        <v>107212</v>
      </c>
    </row>
    <row r="11" spans="2:6" ht="12.75">
      <c r="B11" s="326"/>
      <c r="C11" s="324"/>
      <c r="D11" s="324" t="s">
        <v>15</v>
      </c>
      <c r="E11" s="254" t="s">
        <v>426</v>
      </c>
      <c r="F11" s="329">
        <v>40622</v>
      </c>
    </row>
    <row r="12" spans="2:6" ht="12.75">
      <c r="B12" s="326"/>
      <c r="C12" s="324"/>
      <c r="D12" s="324" t="s">
        <v>15</v>
      </c>
      <c r="E12" s="254" t="s">
        <v>427</v>
      </c>
      <c r="F12" s="329">
        <v>66590</v>
      </c>
    </row>
    <row r="13" spans="2:6" ht="12.75">
      <c r="B13" s="326"/>
      <c r="C13" s="324"/>
      <c r="D13" s="324">
        <v>251</v>
      </c>
      <c r="E13" s="254" t="s">
        <v>428</v>
      </c>
      <c r="F13" s="329">
        <v>357665</v>
      </c>
    </row>
    <row r="14" spans="2:6" ht="13.5" thickBot="1">
      <c r="B14" s="326"/>
      <c r="C14" s="324"/>
      <c r="D14" s="324"/>
      <c r="E14" s="254"/>
      <c r="F14" s="329"/>
    </row>
    <row r="15" spans="2:6" ht="14.25" thickBot="1" thickTop="1">
      <c r="B15" s="464" t="s">
        <v>429</v>
      </c>
      <c r="C15" s="465"/>
      <c r="D15" s="465"/>
      <c r="E15" s="466"/>
      <c r="F15" s="330">
        <f>SUM(F8)</f>
        <v>464877</v>
      </c>
    </row>
    <row r="16" ht="13.5" thickTop="1"/>
    <row r="17" spans="2:6" ht="20.25">
      <c r="B17" s="467" t="s">
        <v>400</v>
      </c>
      <c r="C17" s="467"/>
      <c r="D17" s="467"/>
      <c r="E17" s="467"/>
      <c r="F17" s="467"/>
    </row>
    <row r="18" spans="2:6" ht="21" thickBot="1">
      <c r="B18" s="316"/>
      <c r="C18" s="316"/>
      <c r="D18" s="316"/>
      <c r="E18" s="316"/>
      <c r="F18" s="316"/>
    </row>
    <row r="19" spans="2:6" ht="14.25" thickBot="1" thickTop="1">
      <c r="B19" s="333" t="s">
        <v>1</v>
      </c>
      <c r="C19" s="334" t="s">
        <v>31</v>
      </c>
      <c r="D19" s="319" t="s">
        <v>32</v>
      </c>
      <c r="E19" s="320" t="s">
        <v>2</v>
      </c>
      <c r="F19" s="321" t="s">
        <v>279</v>
      </c>
    </row>
    <row r="20" spans="2:6" ht="13.5" thickTop="1">
      <c r="B20" s="326"/>
      <c r="C20" s="324"/>
      <c r="D20" s="324"/>
      <c r="E20" s="331"/>
      <c r="F20" s="332"/>
    </row>
    <row r="21" spans="2:6" ht="12.75">
      <c r="B21" s="322">
        <v>854</v>
      </c>
      <c r="C21" s="323"/>
      <c r="D21" s="323"/>
      <c r="E21" s="325" t="s">
        <v>415</v>
      </c>
      <c r="F21" s="56">
        <f>SUM(F22)</f>
        <v>464877</v>
      </c>
    </row>
    <row r="22" spans="2:6" ht="12.75">
      <c r="B22" s="326"/>
      <c r="C22" s="324">
        <v>85404</v>
      </c>
      <c r="D22" s="324"/>
      <c r="E22" s="254" t="s">
        <v>212</v>
      </c>
      <c r="F22" s="329">
        <f>SUM(F23:F37)</f>
        <v>464877</v>
      </c>
    </row>
    <row r="23" spans="2:6" ht="12.75">
      <c r="B23" s="326"/>
      <c r="C23" s="324"/>
      <c r="D23" s="324">
        <v>3020</v>
      </c>
      <c r="E23" s="331" t="s">
        <v>430</v>
      </c>
      <c r="F23" s="329">
        <v>542</v>
      </c>
    </row>
    <row r="24" spans="2:6" ht="12.75">
      <c r="B24" s="326"/>
      <c r="C24" s="324"/>
      <c r="D24" s="324">
        <v>3250</v>
      </c>
      <c r="E24" s="331" t="s">
        <v>431</v>
      </c>
      <c r="F24" s="329">
        <v>1000</v>
      </c>
    </row>
    <row r="25" spans="2:6" ht="12.75">
      <c r="B25" s="326"/>
      <c r="C25" s="324"/>
      <c r="D25" s="324">
        <v>4010</v>
      </c>
      <c r="E25" s="331" t="s">
        <v>165</v>
      </c>
      <c r="F25" s="329">
        <v>287839</v>
      </c>
    </row>
    <row r="26" spans="2:6" ht="12.75">
      <c r="B26" s="326"/>
      <c r="C26" s="324"/>
      <c r="D26" s="324">
        <v>4040</v>
      </c>
      <c r="E26" s="331" t="s">
        <v>167</v>
      </c>
      <c r="F26" s="329">
        <v>19465</v>
      </c>
    </row>
    <row r="27" spans="2:6" ht="12.75">
      <c r="B27" s="326"/>
      <c r="C27" s="324"/>
      <c r="D27" s="324">
        <v>4110</v>
      </c>
      <c r="E27" s="331" t="s">
        <v>169</v>
      </c>
      <c r="F27" s="329">
        <v>52910</v>
      </c>
    </row>
    <row r="28" spans="2:6" ht="12.75">
      <c r="B28" s="326"/>
      <c r="C28" s="324"/>
      <c r="D28" s="324">
        <v>4120</v>
      </c>
      <c r="E28" s="331" t="s">
        <v>171</v>
      </c>
      <c r="F28" s="329">
        <v>7310</v>
      </c>
    </row>
    <row r="29" spans="2:6" ht="12.75">
      <c r="B29" s="326"/>
      <c r="C29" s="324"/>
      <c r="D29" s="324">
        <v>4210</v>
      </c>
      <c r="E29" s="331" t="s">
        <v>146</v>
      </c>
      <c r="F29" s="329">
        <v>20462</v>
      </c>
    </row>
    <row r="30" spans="2:6" ht="12.75">
      <c r="B30" s="326"/>
      <c r="C30" s="324"/>
      <c r="D30" s="324">
        <v>4220</v>
      </c>
      <c r="E30" s="331" t="s">
        <v>461</v>
      </c>
      <c r="F30" s="329">
        <v>40622</v>
      </c>
    </row>
    <row r="31" spans="2:6" ht="25.5">
      <c r="B31" s="326"/>
      <c r="C31" s="324"/>
      <c r="D31" s="324">
        <v>4240</v>
      </c>
      <c r="E31" s="331" t="s">
        <v>210</v>
      </c>
      <c r="F31" s="329">
        <v>3000</v>
      </c>
    </row>
    <row r="32" spans="2:6" ht="12.75">
      <c r="B32" s="326"/>
      <c r="C32" s="324"/>
      <c r="D32" s="324">
        <v>4260</v>
      </c>
      <c r="E32" s="331" t="s">
        <v>152</v>
      </c>
      <c r="F32" s="329">
        <v>6000</v>
      </c>
    </row>
    <row r="33" spans="2:6" ht="12.75">
      <c r="B33" s="326"/>
      <c r="C33" s="324"/>
      <c r="D33" s="324">
        <v>4270</v>
      </c>
      <c r="E33" s="331" t="s">
        <v>138</v>
      </c>
      <c r="F33" s="329">
        <v>5000</v>
      </c>
    </row>
    <row r="34" spans="2:6" ht="12.75">
      <c r="B34" s="326"/>
      <c r="C34" s="324"/>
      <c r="D34" s="324">
        <v>4280</v>
      </c>
      <c r="E34" s="331" t="s">
        <v>186</v>
      </c>
      <c r="F34" s="329">
        <v>500</v>
      </c>
    </row>
    <row r="35" spans="2:6" ht="12.75">
      <c r="B35" s="326"/>
      <c r="C35" s="324"/>
      <c r="D35" s="324">
        <v>4300</v>
      </c>
      <c r="E35" s="331" t="s">
        <v>132</v>
      </c>
      <c r="F35" s="329">
        <v>4000</v>
      </c>
    </row>
    <row r="36" spans="2:6" ht="12.75">
      <c r="B36" s="326"/>
      <c r="C36" s="324"/>
      <c r="D36" s="324">
        <v>4430</v>
      </c>
      <c r="E36" s="331" t="s">
        <v>435</v>
      </c>
      <c r="F36" s="329">
        <v>0</v>
      </c>
    </row>
    <row r="37" spans="2:6" ht="25.5">
      <c r="B37" s="326"/>
      <c r="C37" s="324"/>
      <c r="D37" s="324">
        <v>4440</v>
      </c>
      <c r="E37" s="331" t="s">
        <v>190</v>
      </c>
      <c r="F37" s="329">
        <v>16227</v>
      </c>
    </row>
    <row r="38" spans="2:6" ht="13.5" thickBot="1">
      <c r="B38" s="326"/>
      <c r="C38" s="324"/>
      <c r="D38" s="324"/>
      <c r="E38" s="331"/>
      <c r="F38" s="329"/>
    </row>
    <row r="39" spans="2:6" ht="14.25" thickBot="1" thickTop="1">
      <c r="B39" s="464" t="s">
        <v>432</v>
      </c>
      <c r="C39" s="465"/>
      <c r="D39" s="465"/>
      <c r="E39" s="466"/>
      <c r="F39" s="330">
        <f>SUM(F21)</f>
        <v>464877</v>
      </c>
    </row>
    <row r="40" ht="13.5" thickTop="1"/>
  </sheetData>
  <mergeCells count="5">
    <mergeCell ref="B39:E39"/>
    <mergeCell ref="B2:F2"/>
    <mergeCell ref="B4:F4"/>
    <mergeCell ref="B15:E15"/>
    <mergeCell ref="B17:F17"/>
  </mergeCells>
  <printOptions/>
  <pageMargins left="0.7874015748031497" right="0.7874015748031497" top="0.7874015748031497" bottom="0.7874015748031497" header="0.5118110236220472" footer="0.5118110236220472"/>
  <pageSetup horizontalDpi="300" verticalDpi="300" orientation="portrait" paperSize="9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 codeName="Arkusz23"/>
  <dimension ref="B2:I42"/>
  <sheetViews>
    <sheetView workbookViewId="0" topLeftCell="A1">
      <selection activeCell="A1" sqref="A1"/>
    </sheetView>
  </sheetViews>
  <sheetFormatPr defaultColWidth="9.00390625" defaultRowHeight="12.75"/>
  <cols>
    <col min="1" max="1" width="4.375" style="336" customWidth="1"/>
    <col min="2" max="2" width="7.25390625" style="336" customWidth="1"/>
    <col min="3" max="3" width="49.00390625" style="336" customWidth="1"/>
    <col min="4" max="4" width="22.125" style="336" customWidth="1"/>
    <col min="5" max="5" width="5.625" style="336" customWidth="1"/>
    <col min="6" max="6" width="14.375" style="336" customWidth="1"/>
    <col min="7" max="7" width="13.625" style="336" customWidth="1"/>
    <col min="8" max="8" width="10.75390625" style="336" customWidth="1"/>
    <col min="9" max="9" width="11.625" style="336" customWidth="1"/>
    <col min="10" max="16384" width="9.125" style="336" customWidth="1"/>
  </cols>
  <sheetData>
    <row r="2" spans="2:4" ht="15.75">
      <c r="B2" s="469" t="s">
        <v>436</v>
      </c>
      <c r="C2" s="469"/>
      <c r="D2" s="469"/>
    </row>
    <row r="3" spans="2:4" ht="15.75">
      <c r="B3" s="335"/>
      <c r="C3" s="335"/>
      <c r="D3" s="335"/>
    </row>
    <row r="4" spans="2:4" ht="15.75">
      <c r="B4" s="469" t="s">
        <v>424</v>
      </c>
      <c r="C4" s="469"/>
      <c r="D4" s="469"/>
    </row>
    <row r="5" spans="2:4" ht="16.5" thickBot="1">
      <c r="B5" s="335"/>
      <c r="C5" s="335"/>
      <c r="D5" s="335"/>
    </row>
    <row r="6" spans="2:4" s="250" customFormat="1" ht="17.25" thickBot="1" thickTop="1">
      <c r="B6" s="337" t="s">
        <v>32</v>
      </c>
      <c r="C6" s="338" t="s">
        <v>437</v>
      </c>
      <c r="D6" s="339" t="s">
        <v>352</v>
      </c>
    </row>
    <row r="7" spans="2:4" s="250" customFormat="1" ht="16.5" thickTop="1">
      <c r="B7" s="340"/>
      <c r="C7" s="341"/>
      <c r="D7" s="342"/>
    </row>
    <row r="8" spans="2:4" ht="15">
      <c r="B8" s="343" t="s">
        <v>113</v>
      </c>
      <c r="C8" s="52" t="s">
        <v>438</v>
      </c>
      <c r="D8" s="344">
        <v>597200</v>
      </c>
    </row>
    <row r="9" spans="2:4" ht="15">
      <c r="B9" s="343" t="s">
        <v>46</v>
      </c>
      <c r="C9" s="52" t="s">
        <v>47</v>
      </c>
      <c r="D9" s="344">
        <v>9000</v>
      </c>
    </row>
    <row r="10" spans="2:4" ht="15">
      <c r="B10" s="343" t="s">
        <v>57</v>
      </c>
      <c r="C10" s="52" t="s">
        <v>439</v>
      </c>
      <c r="D10" s="344">
        <v>20000</v>
      </c>
    </row>
    <row r="11" spans="2:4" ht="15">
      <c r="B11" s="343" t="s">
        <v>213</v>
      </c>
      <c r="C11" s="52" t="s">
        <v>428</v>
      </c>
      <c r="D11" s="344">
        <v>0</v>
      </c>
    </row>
    <row r="12" spans="2:4" ht="15.75" thickBot="1">
      <c r="B12" s="343" t="s">
        <v>15</v>
      </c>
      <c r="C12" s="52" t="s">
        <v>440</v>
      </c>
      <c r="D12" s="345">
        <v>-59027</v>
      </c>
    </row>
    <row r="13" spans="2:4" s="347" customFormat="1" ht="17.25" thickBot="1" thickTop="1">
      <c r="B13" s="470" t="s">
        <v>127</v>
      </c>
      <c r="C13" s="471"/>
      <c r="D13" s="346">
        <f>SUM(D8:D12)</f>
        <v>567173</v>
      </c>
    </row>
    <row r="14" spans="2:4" s="347" customFormat="1" ht="16.5" thickTop="1">
      <c r="B14" s="348"/>
      <c r="C14" s="348"/>
      <c r="D14" s="349"/>
    </row>
    <row r="15" spans="2:4" s="347" customFormat="1" ht="15.75">
      <c r="B15" s="472" t="s">
        <v>400</v>
      </c>
      <c r="C15" s="472"/>
      <c r="D15" s="472"/>
    </row>
    <row r="16" spans="2:4" s="347" customFormat="1" ht="16.5" thickBot="1">
      <c r="B16" s="350"/>
      <c r="C16" s="350"/>
      <c r="D16" s="350"/>
    </row>
    <row r="17" spans="2:4" s="347" customFormat="1" ht="17.25" thickBot="1" thickTop="1">
      <c r="B17" s="337" t="s">
        <v>32</v>
      </c>
      <c r="C17" s="338" t="s">
        <v>437</v>
      </c>
      <c r="D17" s="339" t="s">
        <v>352</v>
      </c>
    </row>
    <row r="18" spans="2:4" s="347" customFormat="1" ht="16.5" thickTop="1">
      <c r="B18" s="351"/>
      <c r="C18" s="45"/>
      <c r="D18" s="352"/>
    </row>
    <row r="19" spans="2:4" ht="24.75" customHeight="1">
      <c r="B19" s="353">
        <v>3020</v>
      </c>
      <c r="C19" s="52" t="s">
        <v>441</v>
      </c>
      <c r="D19" s="344">
        <v>3000</v>
      </c>
    </row>
    <row r="20" spans="2:4" ht="15">
      <c r="B20" s="353">
        <v>4010</v>
      </c>
      <c r="C20" s="52" t="s">
        <v>165</v>
      </c>
      <c r="D20" s="344">
        <v>253000</v>
      </c>
    </row>
    <row r="21" spans="2:4" ht="15">
      <c r="B21" s="353">
        <v>4040</v>
      </c>
      <c r="C21" s="52" t="s">
        <v>442</v>
      </c>
      <c r="D21" s="344">
        <v>20500</v>
      </c>
    </row>
    <row r="22" spans="2:4" ht="15">
      <c r="B22" s="353">
        <v>4110</v>
      </c>
      <c r="C22" s="52" t="s">
        <v>169</v>
      </c>
      <c r="D22" s="344">
        <v>48500</v>
      </c>
    </row>
    <row r="23" spans="2:4" ht="15">
      <c r="B23" s="353">
        <v>4120</v>
      </c>
      <c r="C23" s="52" t="s">
        <v>171</v>
      </c>
      <c r="D23" s="344">
        <v>7200</v>
      </c>
    </row>
    <row r="24" spans="2:4" ht="15">
      <c r="B24" s="353">
        <v>4210</v>
      </c>
      <c r="C24" s="52" t="s">
        <v>146</v>
      </c>
      <c r="D24" s="344">
        <v>59400</v>
      </c>
    </row>
    <row r="25" spans="2:4" ht="15">
      <c r="B25" s="353">
        <v>4260</v>
      </c>
      <c r="C25" s="52" t="s">
        <v>152</v>
      </c>
      <c r="D25" s="344">
        <v>70000</v>
      </c>
    </row>
    <row r="26" spans="2:4" ht="15">
      <c r="B26" s="353">
        <v>4270</v>
      </c>
      <c r="C26" s="52" t="s">
        <v>138</v>
      </c>
      <c r="D26" s="344">
        <v>3000</v>
      </c>
    </row>
    <row r="27" spans="2:4" ht="15">
      <c r="B27" s="353">
        <v>4280</v>
      </c>
      <c r="C27" s="52" t="s">
        <v>186</v>
      </c>
      <c r="D27" s="344">
        <v>500</v>
      </c>
    </row>
    <row r="28" spans="2:4" ht="15">
      <c r="B28" s="353">
        <v>4300</v>
      </c>
      <c r="C28" s="52" t="s">
        <v>132</v>
      </c>
      <c r="D28" s="344">
        <v>58700</v>
      </c>
    </row>
    <row r="29" spans="2:4" ht="15">
      <c r="B29" s="353">
        <v>4410</v>
      </c>
      <c r="C29" s="52" t="s">
        <v>177</v>
      </c>
      <c r="D29" s="344">
        <v>3300</v>
      </c>
    </row>
    <row r="30" spans="2:4" ht="15">
      <c r="B30" s="353">
        <v>4430</v>
      </c>
      <c r="C30" s="52" t="s">
        <v>154</v>
      </c>
      <c r="D30" s="344">
        <v>4100</v>
      </c>
    </row>
    <row r="31" spans="2:4" ht="15">
      <c r="B31" s="353">
        <v>4440</v>
      </c>
      <c r="C31" s="331" t="s">
        <v>190</v>
      </c>
      <c r="D31" s="344">
        <v>9600</v>
      </c>
    </row>
    <row r="32" spans="2:4" ht="15">
      <c r="B32" s="353">
        <v>4480</v>
      </c>
      <c r="C32" s="331" t="s">
        <v>72</v>
      </c>
      <c r="D32" s="344">
        <v>3050</v>
      </c>
    </row>
    <row r="33" spans="2:4" ht="15">
      <c r="B33" s="353">
        <v>4530</v>
      </c>
      <c r="C33" s="52" t="s">
        <v>443</v>
      </c>
      <c r="D33" s="344">
        <v>22523</v>
      </c>
    </row>
    <row r="34" spans="2:4" ht="24" customHeight="1">
      <c r="B34" s="353">
        <v>4570</v>
      </c>
      <c r="C34" s="52" t="s">
        <v>444</v>
      </c>
      <c r="D34" s="344">
        <v>0</v>
      </c>
    </row>
    <row r="35" spans="2:4" ht="15">
      <c r="B35" s="353">
        <v>4610</v>
      </c>
      <c r="C35" s="52" t="s">
        <v>445</v>
      </c>
      <c r="D35" s="344">
        <v>800</v>
      </c>
    </row>
    <row r="36" spans="2:4" ht="15">
      <c r="B36" s="353" t="s">
        <v>15</v>
      </c>
      <c r="C36" s="52" t="s">
        <v>401</v>
      </c>
      <c r="D36" s="344">
        <v>0</v>
      </c>
    </row>
    <row r="37" spans="2:4" ht="15.75" thickBot="1">
      <c r="B37" s="353"/>
      <c r="C37" s="52"/>
      <c r="D37" s="344"/>
    </row>
    <row r="38" spans="2:4" s="347" customFormat="1" ht="17.25" thickBot="1" thickTop="1">
      <c r="B38" s="470" t="s">
        <v>127</v>
      </c>
      <c r="C38" s="471"/>
      <c r="D38" s="346">
        <f>SUM(D18:D37)</f>
        <v>567173</v>
      </c>
    </row>
    <row r="39" spans="4:9" ht="15.75" thickTop="1">
      <c r="D39" s="354"/>
      <c r="E39" s="354"/>
      <c r="F39" s="354"/>
      <c r="G39" s="354"/>
      <c r="H39" s="354"/>
      <c r="I39" s="354"/>
    </row>
    <row r="40" spans="4:9" ht="15">
      <c r="D40" s="354"/>
      <c r="E40" s="354"/>
      <c r="F40" s="354"/>
      <c r="G40" s="354"/>
      <c r="H40" s="354"/>
      <c r="I40" s="354"/>
    </row>
    <row r="41" spans="4:9" ht="15">
      <c r="D41" s="354"/>
      <c r="E41" s="354"/>
      <c r="F41" s="354"/>
      <c r="G41" s="354"/>
      <c r="H41" s="354"/>
      <c r="I41" s="354"/>
    </row>
    <row r="42" spans="4:9" ht="15">
      <c r="D42" s="354"/>
      <c r="E42" s="354"/>
      <c r="F42" s="354"/>
      <c r="G42" s="354"/>
      <c r="H42" s="354"/>
      <c r="I42" s="354"/>
    </row>
  </sheetData>
  <mergeCells count="5">
    <mergeCell ref="B2:D2"/>
    <mergeCell ref="B13:C13"/>
    <mergeCell ref="B38:C38"/>
    <mergeCell ref="B4:D4"/>
    <mergeCell ref="B15:D15"/>
  </mergeCells>
  <printOptions/>
  <pageMargins left="0.75" right="0.75" top="1" bottom="1" header="0.5" footer="0.5"/>
  <pageSetup horizontalDpi="300" verticalDpi="300" orientation="portrait" paperSize="9" scale="97" r:id="rId1"/>
</worksheet>
</file>

<file path=xl/worksheets/sheet23.xml><?xml version="1.0" encoding="utf-8"?>
<worksheet xmlns="http://schemas.openxmlformats.org/spreadsheetml/2006/main" xmlns:r="http://schemas.openxmlformats.org/officeDocument/2006/relationships">
  <sheetPr codeName="Arkusz231"/>
  <dimension ref="B2:I44"/>
  <sheetViews>
    <sheetView workbookViewId="0" topLeftCell="A1">
      <selection activeCell="A1" sqref="A1"/>
    </sheetView>
  </sheetViews>
  <sheetFormatPr defaultColWidth="9.00390625" defaultRowHeight="12.75"/>
  <cols>
    <col min="1" max="1" width="4.375" style="336" customWidth="1"/>
    <col min="2" max="2" width="7.25390625" style="336" customWidth="1"/>
    <col min="3" max="3" width="49.00390625" style="336" customWidth="1"/>
    <col min="4" max="4" width="22.125" style="336" customWidth="1"/>
    <col min="5" max="5" width="5.625" style="336" customWidth="1"/>
    <col min="6" max="6" width="14.375" style="336" customWidth="1"/>
    <col min="7" max="7" width="13.625" style="336" customWidth="1"/>
    <col min="8" max="8" width="10.75390625" style="336" customWidth="1"/>
    <col min="9" max="9" width="11.625" style="336" customWidth="1"/>
    <col min="10" max="16384" width="9.125" style="336" customWidth="1"/>
  </cols>
  <sheetData>
    <row r="2" spans="2:4" ht="15.75">
      <c r="B2" s="469" t="s">
        <v>446</v>
      </c>
      <c r="C2" s="469"/>
      <c r="D2" s="469"/>
    </row>
    <row r="3" spans="2:4" ht="15.75">
      <c r="B3" s="335"/>
      <c r="C3" s="335"/>
      <c r="D3" s="335"/>
    </row>
    <row r="4" spans="2:4" ht="15.75">
      <c r="B4" s="469" t="s">
        <v>424</v>
      </c>
      <c r="C4" s="469"/>
      <c r="D4" s="469"/>
    </row>
    <row r="5" spans="2:4" ht="16.5" thickBot="1">
      <c r="B5" s="335"/>
      <c r="C5" s="335"/>
      <c r="D5" s="335"/>
    </row>
    <row r="6" spans="2:4" s="250" customFormat="1" ht="17.25" thickBot="1" thickTop="1">
      <c r="B6" s="337" t="s">
        <v>32</v>
      </c>
      <c r="C6" s="338" t="s">
        <v>437</v>
      </c>
      <c r="D6" s="339" t="s">
        <v>352</v>
      </c>
    </row>
    <row r="7" spans="2:4" s="250" customFormat="1" ht="16.5" thickTop="1">
      <c r="B7" s="340"/>
      <c r="C7" s="341"/>
      <c r="D7" s="342"/>
    </row>
    <row r="8" spans="2:4" ht="15">
      <c r="B8" s="343" t="s">
        <v>113</v>
      </c>
      <c r="C8" s="52" t="s">
        <v>438</v>
      </c>
      <c r="D8" s="344">
        <v>2412720</v>
      </c>
    </row>
    <row r="9" spans="2:4" ht="15">
      <c r="B9" s="343" t="s">
        <v>57</v>
      </c>
      <c r="C9" s="52" t="s">
        <v>488</v>
      </c>
      <c r="D9" s="344">
        <v>36060</v>
      </c>
    </row>
    <row r="10" spans="2:4" ht="15">
      <c r="B10" s="343" t="s">
        <v>447</v>
      </c>
      <c r="C10" s="52" t="s">
        <v>448</v>
      </c>
      <c r="D10" s="344">
        <v>241370</v>
      </c>
    </row>
    <row r="11" spans="2:4" ht="15.75" thickBot="1">
      <c r="B11" s="343" t="s">
        <v>15</v>
      </c>
      <c r="C11" s="52" t="s">
        <v>440</v>
      </c>
      <c r="D11" s="345">
        <v>221701</v>
      </c>
    </row>
    <row r="12" spans="2:4" s="347" customFormat="1" ht="17.25" thickBot="1" thickTop="1">
      <c r="B12" s="470" t="s">
        <v>127</v>
      </c>
      <c r="C12" s="471"/>
      <c r="D12" s="346">
        <f>SUM(D8:D11)</f>
        <v>2911851</v>
      </c>
    </row>
    <row r="13" spans="2:4" s="347" customFormat="1" ht="16.5" thickTop="1">
      <c r="B13" s="348"/>
      <c r="C13" s="348"/>
      <c r="D13" s="349"/>
    </row>
    <row r="14" spans="2:4" s="347" customFormat="1" ht="15.75">
      <c r="B14" s="472" t="s">
        <v>400</v>
      </c>
      <c r="C14" s="472"/>
      <c r="D14" s="472"/>
    </row>
    <row r="15" spans="2:4" s="347" customFormat="1" ht="16.5" thickBot="1">
      <c r="B15" s="350"/>
      <c r="C15" s="350"/>
      <c r="D15" s="350"/>
    </row>
    <row r="16" spans="2:4" s="347" customFormat="1" ht="17.25" thickBot="1" thickTop="1">
      <c r="B16" s="337" t="s">
        <v>32</v>
      </c>
      <c r="C16" s="338" t="s">
        <v>437</v>
      </c>
      <c r="D16" s="339" t="s">
        <v>352</v>
      </c>
    </row>
    <row r="17" spans="2:4" s="347" customFormat="1" ht="16.5" thickTop="1">
      <c r="B17" s="351"/>
      <c r="C17" s="45"/>
      <c r="D17" s="352"/>
    </row>
    <row r="18" spans="2:4" ht="15">
      <c r="B18" s="353">
        <v>3020</v>
      </c>
      <c r="C18" s="52" t="s">
        <v>441</v>
      </c>
      <c r="D18" s="344">
        <v>22060</v>
      </c>
    </row>
    <row r="19" spans="2:4" ht="15">
      <c r="B19" s="353">
        <v>4010</v>
      </c>
      <c r="C19" s="52" t="s">
        <v>165</v>
      </c>
      <c r="D19" s="344">
        <v>766520</v>
      </c>
    </row>
    <row r="20" spans="2:4" ht="15">
      <c r="B20" s="353">
        <v>4040</v>
      </c>
      <c r="C20" s="52" t="s">
        <v>442</v>
      </c>
      <c r="D20" s="344">
        <v>61040</v>
      </c>
    </row>
    <row r="21" spans="2:4" ht="15">
      <c r="B21" s="353">
        <v>4110</v>
      </c>
      <c r="C21" s="52" t="s">
        <v>169</v>
      </c>
      <c r="D21" s="344">
        <v>145670</v>
      </c>
    </row>
    <row r="22" spans="2:4" ht="15">
      <c r="B22" s="353">
        <v>4120</v>
      </c>
      <c r="C22" s="52" t="s">
        <v>171</v>
      </c>
      <c r="D22" s="344">
        <v>19090</v>
      </c>
    </row>
    <row r="23" spans="2:4" ht="15">
      <c r="B23" s="353">
        <v>4140</v>
      </c>
      <c r="C23" s="52" t="s">
        <v>449</v>
      </c>
      <c r="D23" s="344">
        <v>10200</v>
      </c>
    </row>
    <row r="24" spans="2:4" ht="15">
      <c r="B24" s="353">
        <v>4210</v>
      </c>
      <c r="C24" s="52" t="s">
        <v>146</v>
      </c>
      <c r="D24" s="344">
        <v>293010</v>
      </c>
    </row>
    <row r="25" spans="2:4" ht="15">
      <c r="B25" s="353">
        <v>4260</v>
      </c>
      <c r="C25" s="52" t="s">
        <v>152</v>
      </c>
      <c r="D25" s="344">
        <v>134540</v>
      </c>
    </row>
    <row r="26" spans="2:4" ht="15">
      <c r="B26" s="353">
        <v>4270</v>
      </c>
      <c r="C26" s="52" t="s">
        <v>138</v>
      </c>
      <c r="D26" s="344">
        <v>41810</v>
      </c>
    </row>
    <row r="27" spans="2:4" ht="15">
      <c r="B27" s="353">
        <v>4300</v>
      </c>
      <c r="C27" s="52" t="s">
        <v>132</v>
      </c>
      <c r="D27" s="344">
        <v>702270</v>
      </c>
    </row>
    <row r="28" spans="2:4" ht="15">
      <c r="B28" s="353">
        <v>4410</v>
      </c>
      <c r="C28" s="52" t="s">
        <v>177</v>
      </c>
      <c r="D28" s="344">
        <v>6010</v>
      </c>
    </row>
    <row r="29" spans="2:4" ht="15">
      <c r="B29" s="353">
        <v>4430</v>
      </c>
      <c r="C29" s="52" t="s">
        <v>154</v>
      </c>
      <c r="D29" s="344">
        <v>75720</v>
      </c>
    </row>
    <row r="30" spans="2:4" ht="15">
      <c r="B30" s="353">
        <v>4440</v>
      </c>
      <c r="C30" s="331" t="s">
        <v>190</v>
      </c>
      <c r="D30" s="344">
        <v>25890</v>
      </c>
    </row>
    <row r="31" spans="2:4" ht="15">
      <c r="B31" s="353">
        <v>4480</v>
      </c>
      <c r="C31" s="331" t="s">
        <v>72</v>
      </c>
      <c r="D31" s="344">
        <v>270000</v>
      </c>
    </row>
    <row r="32" spans="2:4" ht="25.5">
      <c r="B32" s="353">
        <v>4520</v>
      </c>
      <c r="C32" s="52" t="s">
        <v>450</v>
      </c>
      <c r="D32" s="344">
        <v>570</v>
      </c>
    </row>
    <row r="33" spans="2:4" ht="15">
      <c r="B33" s="353">
        <v>4530</v>
      </c>
      <c r="C33" s="52" t="s">
        <v>443</v>
      </c>
      <c r="D33" s="344">
        <v>7700</v>
      </c>
    </row>
    <row r="34" spans="2:4" ht="15">
      <c r="B34" s="343" t="s">
        <v>451</v>
      </c>
      <c r="C34" s="52" t="s">
        <v>452</v>
      </c>
      <c r="D34" s="344">
        <v>93000</v>
      </c>
    </row>
    <row r="35" spans="2:4" ht="15">
      <c r="B35" s="353">
        <v>6080</v>
      </c>
      <c r="C35" s="52" t="s">
        <v>453</v>
      </c>
      <c r="D35" s="344">
        <v>206800</v>
      </c>
    </row>
    <row r="36" spans="2:4" ht="15">
      <c r="B36" s="353" t="s">
        <v>15</v>
      </c>
      <c r="C36" s="52" t="s">
        <v>454</v>
      </c>
      <c r="D36" s="344">
        <v>10000</v>
      </c>
    </row>
    <row r="37" spans="2:4" ht="15">
      <c r="B37" s="353" t="s">
        <v>15</v>
      </c>
      <c r="C37" s="52" t="s">
        <v>487</v>
      </c>
      <c r="D37" s="344">
        <v>15000</v>
      </c>
    </row>
    <row r="38" spans="2:4" ht="15">
      <c r="B38" s="343" t="s">
        <v>15</v>
      </c>
      <c r="C38" s="52" t="s">
        <v>440</v>
      </c>
      <c r="D38" s="344">
        <v>4951</v>
      </c>
    </row>
    <row r="39" spans="2:4" ht="15.75" thickBot="1">
      <c r="B39" s="353"/>
      <c r="C39" s="52"/>
      <c r="D39" s="344"/>
    </row>
    <row r="40" spans="2:4" s="347" customFormat="1" ht="17.25" thickBot="1" thickTop="1">
      <c r="B40" s="470" t="s">
        <v>127</v>
      </c>
      <c r="C40" s="471"/>
      <c r="D40" s="346">
        <f>SUM(D17:D39)</f>
        <v>2911851</v>
      </c>
    </row>
    <row r="41" spans="4:9" ht="15.75" thickTop="1">
      <c r="D41" s="354"/>
      <c r="E41" s="354"/>
      <c r="F41" s="354"/>
      <c r="G41" s="354"/>
      <c r="H41" s="354"/>
      <c r="I41" s="354"/>
    </row>
    <row r="42" spans="4:9" ht="15">
      <c r="D42" s="354"/>
      <c r="E42" s="354"/>
      <c r="F42" s="354"/>
      <c r="G42" s="354"/>
      <c r="H42" s="354"/>
      <c r="I42" s="354"/>
    </row>
    <row r="43" spans="4:9" ht="15">
      <c r="D43" s="354"/>
      <c r="E43" s="354"/>
      <c r="F43" s="354"/>
      <c r="G43" s="354"/>
      <c r="H43" s="354"/>
      <c r="I43" s="354"/>
    </row>
    <row r="44" spans="4:9" ht="15">
      <c r="D44" s="354"/>
      <c r="E44" s="354"/>
      <c r="F44" s="354"/>
      <c r="G44" s="354"/>
      <c r="H44" s="354"/>
      <c r="I44" s="354"/>
    </row>
  </sheetData>
  <mergeCells count="5">
    <mergeCell ref="B2:D2"/>
    <mergeCell ref="B12:C12"/>
    <mergeCell ref="B40:C40"/>
    <mergeCell ref="B4:D4"/>
    <mergeCell ref="B14:D14"/>
  </mergeCells>
  <printOptions/>
  <pageMargins left="0.75" right="0.75" top="1" bottom="1" header="0.5" footer="0.5"/>
  <pageSetup horizontalDpi="300" verticalDpi="300" orientation="portrait" paperSize="9" scale="9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Arkusz3"/>
  <dimension ref="A1:G587"/>
  <sheetViews>
    <sheetView workbookViewId="0" topLeftCell="A1">
      <selection activeCell="A1" sqref="A1"/>
    </sheetView>
  </sheetViews>
  <sheetFormatPr defaultColWidth="9.00390625" defaultRowHeight="12.75"/>
  <cols>
    <col min="1" max="1" width="4.625" style="70" customWidth="1"/>
    <col min="2" max="2" width="6.375" style="71" customWidth="1"/>
    <col min="3" max="3" width="5.375" style="72" customWidth="1"/>
    <col min="4" max="4" width="54.125" style="70" customWidth="1"/>
    <col min="5" max="5" width="24.00390625" style="70" customWidth="1"/>
    <col min="6" max="7" width="12.75390625" style="70" customWidth="1"/>
    <col min="8" max="16384" width="7.875" style="70" customWidth="1"/>
  </cols>
  <sheetData>
    <row r="1" spans="1:6" ht="45">
      <c r="A1" s="70" t="s">
        <v>59</v>
      </c>
      <c r="D1" s="73"/>
      <c r="E1" s="1" t="s">
        <v>502</v>
      </c>
      <c r="F1" s="74"/>
    </row>
    <row r="2" spans="1:7" s="76" customFormat="1" ht="20.25">
      <c r="A2" s="390" t="s">
        <v>128</v>
      </c>
      <c r="B2" s="390"/>
      <c r="C2" s="390"/>
      <c r="D2" s="390"/>
      <c r="E2" s="390"/>
      <c r="F2" s="75"/>
      <c r="G2" s="75"/>
    </row>
    <row r="3" spans="1:4" s="79" customFormat="1" ht="13.5" thickBot="1">
      <c r="A3" s="77"/>
      <c r="B3" s="77"/>
      <c r="C3" s="78"/>
      <c r="D3" s="77"/>
    </row>
    <row r="4" spans="1:5" s="84" customFormat="1" ht="19.5" thickBot="1" thickTop="1">
      <c r="A4" s="80" t="s">
        <v>1</v>
      </c>
      <c r="B4" s="81" t="s">
        <v>31</v>
      </c>
      <c r="C4" s="82" t="s">
        <v>32</v>
      </c>
      <c r="D4" s="83" t="s">
        <v>2</v>
      </c>
      <c r="E4" s="23" t="s">
        <v>33</v>
      </c>
    </row>
    <row r="5" spans="1:5" s="29" customFormat="1" ht="13.5" thickTop="1">
      <c r="A5" s="85" t="s">
        <v>19</v>
      </c>
      <c r="B5" s="86"/>
      <c r="C5" s="87"/>
      <c r="D5" s="86" t="s">
        <v>20</v>
      </c>
      <c r="E5" s="88">
        <f>SUM(E7,E10)</f>
        <v>29300</v>
      </c>
    </row>
    <row r="6" spans="1:5" s="29" customFormat="1" ht="12.75">
      <c r="A6" s="30"/>
      <c r="B6" s="31"/>
      <c r="C6" s="32"/>
      <c r="D6" s="33"/>
      <c r="E6" s="34"/>
    </row>
    <row r="7" spans="1:5" s="29" customFormat="1" ht="12.75">
      <c r="A7" s="30"/>
      <c r="B7" s="37" t="s">
        <v>129</v>
      </c>
      <c r="C7" s="37"/>
      <c r="D7" s="38" t="s">
        <v>130</v>
      </c>
      <c r="E7" s="39">
        <f>SUM(E8)</f>
        <v>28000</v>
      </c>
    </row>
    <row r="8" spans="1:5" s="29" customFormat="1" ht="12.75">
      <c r="A8" s="30"/>
      <c r="B8" s="31"/>
      <c r="C8" s="32" t="s">
        <v>131</v>
      </c>
      <c r="D8" s="33" t="s">
        <v>132</v>
      </c>
      <c r="E8" s="34">
        <v>28000</v>
      </c>
    </row>
    <row r="9" spans="1:5" s="29" customFormat="1" ht="12.75">
      <c r="A9" s="30"/>
      <c r="B9" s="31"/>
      <c r="C9" s="89"/>
      <c r="D9" s="90"/>
      <c r="E9" s="34"/>
    </row>
    <row r="10" spans="1:5" s="29" customFormat="1" ht="12.75">
      <c r="A10" s="35"/>
      <c r="B10" s="37" t="s">
        <v>133</v>
      </c>
      <c r="C10" s="37"/>
      <c r="D10" s="38" t="s">
        <v>134</v>
      </c>
      <c r="E10" s="39">
        <f>SUM(E11)</f>
        <v>1300</v>
      </c>
    </row>
    <row r="11" spans="1:5" s="29" customFormat="1" ht="25.5">
      <c r="A11" s="30"/>
      <c r="B11" s="31"/>
      <c r="C11" s="32" t="s">
        <v>135</v>
      </c>
      <c r="D11" s="33" t="s">
        <v>136</v>
      </c>
      <c r="E11" s="34">
        <v>1300</v>
      </c>
    </row>
    <row r="12" spans="1:5" s="29" customFormat="1" ht="12.75">
      <c r="A12" s="30"/>
      <c r="B12" s="31"/>
      <c r="C12" s="32"/>
      <c r="D12" s="33"/>
      <c r="E12" s="34"/>
    </row>
    <row r="13" spans="1:5" s="29" customFormat="1" ht="12.75">
      <c r="A13" s="25" t="s">
        <v>34</v>
      </c>
      <c r="B13" s="26"/>
      <c r="C13" s="27"/>
      <c r="D13" s="26" t="s">
        <v>4</v>
      </c>
      <c r="E13" s="28">
        <f>SUM(E15)</f>
        <v>1950000</v>
      </c>
    </row>
    <row r="14" spans="1:5" s="29" customFormat="1" ht="12.75">
      <c r="A14" s="30"/>
      <c r="B14" s="31"/>
      <c r="C14" s="32"/>
      <c r="D14" s="33"/>
      <c r="E14" s="34"/>
    </row>
    <row r="15" spans="1:5" s="29" customFormat="1" ht="25.5">
      <c r="A15" s="35"/>
      <c r="B15" s="36" t="s">
        <v>35</v>
      </c>
      <c r="C15" s="37"/>
      <c r="D15" s="38" t="s">
        <v>36</v>
      </c>
      <c r="E15" s="39">
        <f>SUM(E16,E18,E19)</f>
        <v>1950000</v>
      </c>
    </row>
    <row r="16" spans="1:5" s="29" customFormat="1" ht="12.75">
      <c r="A16" s="30"/>
      <c r="B16" s="31"/>
      <c r="C16" s="32" t="s">
        <v>137</v>
      </c>
      <c r="D16" s="33" t="s">
        <v>138</v>
      </c>
      <c r="E16" s="34">
        <v>200000</v>
      </c>
    </row>
    <row r="17" spans="1:5" s="29" customFormat="1" ht="12.75">
      <c r="A17" s="30"/>
      <c r="B17" s="91"/>
      <c r="C17" s="37" t="s">
        <v>15</v>
      </c>
      <c r="D17" s="38" t="s">
        <v>139</v>
      </c>
      <c r="E17" s="39">
        <f>SUM(E18:E19)</f>
        <v>1750000</v>
      </c>
    </row>
    <row r="18" spans="1:5" s="29" customFormat="1" ht="12.75">
      <c r="A18" s="30"/>
      <c r="B18" s="31"/>
      <c r="C18" s="89" t="s">
        <v>140</v>
      </c>
      <c r="D18" s="90" t="s">
        <v>141</v>
      </c>
      <c r="E18" s="34">
        <v>785500</v>
      </c>
    </row>
    <row r="19" spans="1:5" s="29" customFormat="1" ht="12.75">
      <c r="A19" s="30"/>
      <c r="B19" s="31"/>
      <c r="C19" s="89" t="s">
        <v>142</v>
      </c>
      <c r="D19" s="90" t="s">
        <v>141</v>
      </c>
      <c r="E19" s="34">
        <v>964500</v>
      </c>
    </row>
    <row r="20" spans="1:5" s="29" customFormat="1" ht="12.75">
      <c r="A20" s="30"/>
      <c r="B20" s="31"/>
      <c r="C20" s="32"/>
      <c r="D20" s="33"/>
      <c r="E20" s="34"/>
    </row>
    <row r="21" spans="1:5" s="29" customFormat="1" ht="12.75">
      <c r="A21" s="25" t="s">
        <v>143</v>
      </c>
      <c r="B21" s="26"/>
      <c r="C21" s="27"/>
      <c r="D21" s="26" t="s">
        <v>21</v>
      </c>
      <c r="E21" s="28">
        <f>SUM(E23)</f>
        <v>40200</v>
      </c>
    </row>
    <row r="22" spans="1:5" s="29" customFormat="1" ht="12.75">
      <c r="A22" s="92"/>
      <c r="B22" s="31"/>
      <c r="C22" s="32"/>
      <c r="D22" s="31"/>
      <c r="E22" s="34"/>
    </row>
    <row r="23" spans="1:5" s="95" customFormat="1" ht="25.5">
      <c r="A23" s="93"/>
      <c r="B23" s="36" t="s">
        <v>144</v>
      </c>
      <c r="C23" s="37"/>
      <c r="D23" s="94" t="s">
        <v>121</v>
      </c>
      <c r="E23" s="39">
        <f>SUM(E24:E25)</f>
        <v>40200</v>
      </c>
    </row>
    <row r="24" spans="1:5" s="29" customFormat="1" ht="12.75">
      <c r="A24" s="96"/>
      <c r="B24" s="31"/>
      <c r="C24" s="32" t="s">
        <v>145</v>
      </c>
      <c r="D24" s="33" t="s">
        <v>146</v>
      </c>
      <c r="E24" s="34">
        <v>18000</v>
      </c>
    </row>
    <row r="25" spans="1:5" s="29" customFormat="1" ht="12.75">
      <c r="A25" s="96"/>
      <c r="B25" s="31"/>
      <c r="C25" s="89">
        <v>4300</v>
      </c>
      <c r="D25" s="90" t="s">
        <v>132</v>
      </c>
      <c r="E25" s="34">
        <v>22200</v>
      </c>
    </row>
    <row r="26" spans="1:5" s="29" customFormat="1" ht="12.75">
      <c r="A26" s="30"/>
      <c r="B26" s="31"/>
      <c r="C26" s="97"/>
      <c r="D26" s="98"/>
      <c r="E26" s="34"/>
    </row>
    <row r="27" spans="1:5" s="29" customFormat="1" ht="12.75">
      <c r="A27" s="25" t="s">
        <v>147</v>
      </c>
      <c r="B27" s="26"/>
      <c r="C27" s="27"/>
      <c r="D27" s="26" t="s">
        <v>5</v>
      </c>
      <c r="E27" s="28">
        <f>SUM(E29,E32,E41)</f>
        <v>3076200</v>
      </c>
    </row>
    <row r="28" spans="1:5" s="29" customFormat="1" ht="12.75">
      <c r="A28" s="92"/>
      <c r="B28" s="31"/>
      <c r="C28" s="32"/>
      <c r="D28" s="31"/>
      <c r="E28" s="34"/>
    </row>
    <row r="29" spans="1:5" ht="25.5">
      <c r="A29" s="35"/>
      <c r="B29" s="36" t="s">
        <v>148</v>
      </c>
      <c r="C29" s="37"/>
      <c r="D29" s="38" t="s">
        <v>149</v>
      </c>
      <c r="E29" s="39">
        <f>SUM(E30:E30)</f>
        <v>7000</v>
      </c>
    </row>
    <row r="30" spans="1:5" ht="12.75">
      <c r="A30" s="30"/>
      <c r="B30" s="31"/>
      <c r="C30" s="32">
        <v>4300</v>
      </c>
      <c r="D30" s="33" t="s">
        <v>132</v>
      </c>
      <c r="E30" s="34">
        <v>7000</v>
      </c>
    </row>
    <row r="31" spans="1:5" s="29" customFormat="1" ht="12.75">
      <c r="A31" s="30"/>
      <c r="B31" s="31"/>
      <c r="C31" s="32"/>
      <c r="D31" s="33"/>
      <c r="E31" s="34"/>
    </row>
    <row r="32" spans="1:5" s="29" customFormat="1" ht="18" customHeight="1">
      <c r="A32" s="35"/>
      <c r="B32" s="36" t="s">
        <v>150</v>
      </c>
      <c r="C32" s="37"/>
      <c r="D32" s="38" t="s">
        <v>39</v>
      </c>
      <c r="E32" s="39">
        <f>SUM(E33:E39)</f>
        <v>2579200</v>
      </c>
    </row>
    <row r="33" spans="1:5" s="29" customFormat="1" ht="12.75">
      <c r="A33" s="30"/>
      <c r="B33" s="31"/>
      <c r="C33" s="32" t="s">
        <v>145</v>
      </c>
      <c r="D33" s="33" t="s">
        <v>146</v>
      </c>
      <c r="E33" s="34">
        <v>1000</v>
      </c>
    </row>
    <row r="34" spans="1:5" s="29" customFormat="1" ht="12.75">
      <c r="A34" s="30"/>
      <c r="B34" s="31"/>
      <c r="C34" s="32" t="s">
        <v>151</v>
      </c>
      <c r="D34" s="33" t="s">
        <v>152</v>
      </c>
      <c r="E34" s="34">
        <v>103500</v>
      </c>
    </row>
    <row r="35" spans="1:5" s="29" customFormat="1" ht="12.75">
      <c r="A35" s="30"/>
      <c r="B35" s="31"/>
      <c r="C35" s="32" t="s">
        <v>137</v>
      </c>
      <c r="D35" s="33" t="s">
        <v>138</v>
      </c>
      <c r="E35" s="34">
        <v>500000</v>
      </c>
    </row>
    <row r="36" spans="1:5" s="29" customFormat="1" ht="12.75">
      <c r="A36" s="30"/>
      <c r="B36" s="31"/>
      <c r="C36" s="89">
        <v>4300</v>
      </c>
      <c r="D36" s="90" t="s">
        <v>132</v>
      </c>
      <c r="E36" s="34">
        <v>1745700</v>
      </c>
    </row>
    <row r="37" spans="1:5" s="29" customFormat="1" ht="12.75">
      <c r="A37" s="30"/>
      <c r="B37" s="31"/>
      <c r="C37" s="32" t="s">
        <v>153</v>
      </c>
      <c r="D37" s="33" t="s">
        <v>154</v>
      </c>
      <c r="E37" s="34">
        <v>89000</v>
      </c>
    </row>
    <row r="38" spans="1:5" s="29" customFormat="1" ht="12.75">
      <c r="A38" s="30"/>
      <c r="B38" s="31"/>
      <c r="C38" s="89">
        <v>6050</v>
      </c>
      <c r="D38" s="90" t="s">
        <v>141</v>
      </c>
      <c r="E38" s="34">
        <v>100000</v>
      </c>
    </row>
    <row r="39" spans="1:5" s="29" customFormat="1" ht="12.75">
      <c r="A39" s="99"/>
      <c r="B39" s="100"/>
      <c r="C39" s="97" t="s">
        <v>155</v>
      </c>
      <c r="D39" s="98" t="s">
        <v>156</v>
      </c>
      <c r="E39" s="34">
        <v>40000</v>
      </c>
    </row>
    <row r="40" spans="1:5" s="29" customFormat="1" ht="12.75">
      <c r="A40" s="99"/>
      <c r="B40" s="100"/>
      <c r="C40" s="97"/>
      <c r="D40" s="98"/>
      <c r="E40" s="34"/>
    </row>
    <row r="41" spans="1:5" s="29" customFormat="1" ht="18.75" customHeight="1">
      <c r="A41" s="35"/>
      <c r="B41" s="36" t="s">
        <v>157</v>
      </c>
      <c r="C41" s="37"/>
      <c r="D41" s="38" t="s">
        <v>121</v>
      </c>
      <c r="E41" s="39">
        <f>SUM(E42:E42)</f>
        <v>490000</v>
      </c>
    </row>
    <row r="42" spans="1:5" s="29" customFormat="1" ht="12.75">
      <c r="A42" s="30"/>
      <c r="B42" s="31"/>
      <c r="C42" s="32">
        <v>6050</v>
      </c>
      <c r="D42" s="33" t="s">
        <v>141</v>
      </c>
      <c r="E42" s="34">
        <v>490000</v>
      </c>
    </row>
    <row r="43" spans="1:5" s="29" customFormat="1" ht="12.75">
      <c r="A43" s="30"/>
      <c r="B43" s="31"/>
      <c r="C43" s="32"/>
      <c r="D43" s="33"/>
      <c r="E43" s="34"/>
    </row>
    <row r="44" spans="1:5" s="29" customFormat="1" ht="12.75">
      <c r="A44" s="25" t="s">
        <v>158</v>
      </c>
      <c r="B44" s="26"/>
      <c r="C44" s="27"/>
      <c r="D44" s="26" t="s">
        <v>6</v>
      </c>
      <c r="E44" s="28">
        <f>SUM(E46,E49,E52,E58)</f>
        <v>695300</v>
      </c>
    </row>
    <row r="45" spans="1:5" s="29" customFormat="1" ht="12.75">
      <c r="A45" s="101"/>
      <c r="B45" s="36"/>
      <c r="C45" s="37"/>
      <c r="D45" s="36"/>
      <c r="E45" s="39"/>
    </row>
    <row r="46" spans="1:5" s="95" customFormat="1" ht="12.75">
      <c r="A46" s="35"/>
      <c r="B46" s="91">
        <v>71004</v>
      </c>
      <c r="C46" s="32"/>
      <c r="D46" s="38" t="s">
        <v>159</v>
      </c>
      <c r="E46" s="39">
        <f>SUM(E47)</f>
        <v>94300</v>
      </c>
    </row>
    <row r="47" spans="1:5" s="29" customFormat="1" ht="12.75">
      <c r="A47" s="30"/>
      <c r="B47" s="31"/>
      <c r="C47" s="89">
        <v>4300</v>
      </c>
      <c r="D47" s="90" t="s">
        <v>132</v>
      </c>
      <c r="E47" s="34">
        <v>94300</v>
      </c>
    </row>
    <row r="48" spans="1:5" s="29" customFormat="1" ht="12.75">
      <c r="A48" s="30"/>
      <c r="B48" s="31"/>
      <c r="C48" s="89"/>
      <c r="D48" s="90"/>
      <c r="E48" s="34"/>
    </row>
    <row r="49" spans="1:5" s="29" customFormat="1" ht="17.25" customHeight="1">
      <c r="A49" s="35"/>
      <c r="B49" s="36" t="s">
        <v>160</v>
      </c>
      <c r="C49" s="37"/>
      <c r="D49" s="38" t="s">
        <v>161</v>
      </c>
      <c r="E49" s="39">
        <f>SUM(E50)</f>
        <v>14000</v>
      </c>
    </row>
    <row r="50" spans="1:5" s="29" customFormat="1" ht="12.75">
      <c r="A50" s="30"/>
      <c r="B50" s="31"/>
      <c r="C50" s="89">
        <v>4300</v>
      </c>
      <c r="D50" s="90" t="s">
        <v>132</v>
      </c>
      <c r="E50" s="34">
        <v>14000</v>
      </c>
    </row>
    <row r="51" spans="1:5" s="29" customFormat="1" ht="12.75">
      <c r="A51" s="30"/>
      <c r="B51" s="31"/>
      <c r="C51" s="89"/>
      <c r="D51" s="90"/>
      <c r="E51" s="34"/>
    </row>
    <row r="52" spans="1:5" s="29" customFormat="1" ht="12.75">
      <c r="A52" s="30"/>
      <c r="B52" s="45">
        <v>71035</v>
      </c>
      <c r="C52" s="46"/>
      <c r="D52" s="48" t="s">
        <v>48</v>
      </c>
      <c r="E52" s="47">
        <f>SUM(E53:E56)</f>
        <v>580000</v>
      </c>
    </row>
    <row r="53" spans="1:5" s="29" customFormat="1" ht="12.75">
      <c r="A53" s="30"/>
      <c r="B53" s="50"/>
      <c r="C53" s="32" t="s">
        <v>145</v>
      </c>
      <c r="D53" s="33" t="s">
        <v>146</v>
      </c>
      <c r="E53" s="53">
        <v>3000</v>
      </c>
    </row>
    <row r="54" spans="1:5" s="29" customFormat="1" ht="12.75">
      <c r="A54" s="30"/>
      <c r="B54" s="50"/>
      <c r="C54" s="32" t="s">
        <v>151</v>
      </c>
      <c r="D54" s="33" t="s">
        <v>152</v>
      </c>
      <c r="E54" s="53">
        <v>3000</v>
      </c>
    </row>
    <row r="55" spans="1:5" s="29" customFormat="1" ht="12.75">
      <c r="A55" s="30"/>
      <c r="B55" s="50"/>
      <c r="C55" s="32">
        <v>4300</v>
      </c>
      <c r="D55" s="33" t="s">
        <v>132</v>
      </c>
      <c r="E55" s="53">
        <v>24000</v>
      </c>
    </row>
    <row r="56" spans="1:5" s="29" customFormat="1" ht="12.75">
      <c r="A56" s="30"/>
      <c r="B56" s="50"/>
      <c r="C56" s="32">
        <v>6050</v>
      </c>
      <c r="D56" s="33" t="s">
        <v>141</v>
      </c>
      <c r="E56" s="53">
        <v>550000</v>
      </c>
    </row>
    <row r="57" spans="1:5" s="29" customFormat="1" ht="12.75">
      <c r="A57" s="30"/>
      <c r="B57" s="31"/>
      <c r="C57" s="89"/>
      <c r="D57" s="90"/>
      <c r="E57" s="34"/>
    </row>
    <row r="58" spans="1:5" s="29" customFormat="1" ht="12.75">
      <c r="A58" s="30"/>
      <c r="B58" s="91">
        <v>71095</v>
      </c>
      <c r="C58" s="32"/>
      <c r="D58" s="38" t="s">
        <v>121</v>
      </c>
      <c r="E58" s="39">
        <f>SUM(E59:E59)</f>
        <v>7000</v>
      </c>
    </row>
    <row r="59" spans="1:5" s="29" customFormat="1" ht="12.75">
      <c r="A59" s="30"/>
      <c r="B59" s="31"/>
      <c r="C59" s="89">
        <v>4300</v>
      </c>
      <c r="D59" s="90" t="s">
        <v>132</v>
      </c>
      <c r="E59" s="34">
        <v>7000</v>
      </c>
    </row>
    <row r="60" spans="1:5" s="29" customFormat="1" ht="12.75">
      <c r="A60" s="30"/>
      <c r="B60" s="31"/>
      <c r="C60" s="89"/>
      <c r="D60" s="90"/>
      <c r="E60" s="34"/>
    </row>
    <row r="61" spans="1:5" s="29" customFormat="1" ht="12.75">
      <c r="A61" s="25" t="s">
        <v>162</v>
      </c>
      <c r="B61" s="26"/>
      <c r="C61" s="27"/>
      <c r="D61" s="26" t="s">
        <v>7</v>
      </c>
      <c r="E61" s="28">
        <f>SUM(E63,E71,E77,E95)</f>
        <v>2873800</v>
      </c>
    </row>
    <row r="62" spans="1:5" s="29" customFormat="1" ht="12.75">
      <c r="A62" s="30"/>
      <c r="B62" s="31"/>
      <c r="C62" s="32"/>
      <c r="D62" s="33"/>
      <c r="E62" s="34"/>
    </row>
    <row r="63" spans="1:5" s="29" customFormat="1" ht="25.5">
      <c r="A63" s="35"/>
      <c r="B63" s="36" t="s">
        <v>163</v>
      </c>
      <c r="C63" s="37"/>
      <c r="D63" s="38" t="s">
        <v>51</v>
      </c>
      <c r="E63" s="39">
        <f>SUM(E64:E69)</f>
        <v>107800</v>
      </c>
    </row>
    <row r="64" spans="1:5" s="29" customFormat="1" ht="12.75">
      <c r="A64" s="30"/>
      <c r="B64" s="31"/>
      <c r="C64" s="32" t="s">
        <v>164</v>
      </c>
      <c r="D64" s="33" t="s">
        <v>165</v>
      </c>
      <c r="E64" s="34">
        <v>78500</v>
      </c>
    </row>
    <row r="65" spans="1:5" s="29" customFormat="1" ht="12.75">
      <c r="A65" s="30"/>
      <c r="B65" s="31"/>
      <c r="C65" s="32" t="s">
        <v>166</v>
      </c>
      <c r="D65" s="33" t="s">
        <v>167</v>
      </c>
      <c r="E65" s="34">
        <v>6200</v>
      </c>
    </row>
    <row r="66" spans="1:5" s="29" customFormat="1" ht="12.75">
      <c r="A66" s="30"/>
      <c r="B66" s="31"/>
      <c r="C66" s="32" t="s">
        <v>168</v>
      </c>
      <c r="D66" s="33" t="s">
        <v>169</v>
      </c>
      <c r="E66" s="34">
        <v>12000</v>
      </c>
    </row>
    <row r="67" spans="1:5" s="29" customFormat="1" ht="12.75">
      <c r="A67" s="30"/>
      <c r="B67" s="31"/>
      <c r="C67" s="32" t="s">
        <v>170</v>
      </c>
      <c r="D67" s="33" t="s">
        <v>171</v>
      </c>
      <c r="E67" s="34">
        <v>1500</v>
      </c>
    </row>
    <row r="68" spans="1:5" s="29" customFormat="1" ht="12.75">
      <c r="A68" s="30"/>
      <c r="B68" s="31"/>
      <c r="C68" s="32" t="s">
        <v>145</v>
      </c>
      <c r="D68" s="33" t="s">
        <v>146</v>
      </c>
      <c r="E68" s="34">
        <v>5000</v>
      </c>
    </row>
    <row r="69" spans="1:5" s="29" customFormat="1" ht="12.75">
      <c r="A69" s="30"/>
      <c r="B69" s="31"/>
      <c r="C69" s="89">
        <v>4300</v>
      </c>
      <c r="D69" s="90" t="s">
        <v>132</v>
      </c>
      <c r="E69" s="34">
        <v>4600</v>
      </c>
    </row>
    <row r="70" spans="1:5" s="29" customFormat="1" ht="12.75">
      <c r="A70" s="30"/>
      <c r="B70" s="31"/>
      <c r="C70" s="32"/>
      <c r="D70" s="33"/>
      <c r="E70" s="34"/>
    </row>
    <row r="71" spans="1:5" s="29" customFormat="1" ht="25.5">
      <c r="A71" s="35"/>
      <c r="B71" s="36" t="s">
        <v>172</v>
      </c>
      <c r="C71" s="37"/>
      <c r="D71" s="38" t="s">
        <v>173</v>
      </c>
      <c r="E71" s="39">
        <f>SUM(E72:E75)</f>
        <v>141200</v>
      </c>
    </row>
    <row r="72" spans="1:5" s="29" customFormat="1" ht="12.75">
      <c r="A72" s="30"/>
      <c r="B72" s="31"/>
      <c r="C72" s="32" t="s">
        <v>174</v>
      </c>
      <c r="D72" s="33" t="s">
        <v>175</v>
      </c>
      <c r="E72" s="102">
        <v>128000</v>
      </c>
    </row>
    <row r="73" spans="1:5" s="29" customFormat="1" ht="12.75">
      <c r="A73" s="30"/>
      <c r="B73" s="31"/>
      <c r="C73" s="32" t="s">
        <v>145</v>
      </c>
      <c r="D73" s="33" t="s">
        <v>146</v>
      </c>
      <c r="E73" s="102">
        <v>8000</v>
      </c>
    </row>
    <row r="74" spans="1:5" s="29" customFormat="1" ht="12.75">
      <c r="A74" s="30"/>
      <c r="B74" s="31"/>
      <c r="C74" s="89">
        <v>4300</v>
      </c>
      <c r="D74" s="90" t="s">
        <v>132</v>
      </c>
      <c r="E74" s="102">
        <v>5000</v>
      </c>
    </row>
    <row r="75" spans="1:5" s="29" customFormat="1" ht="12.75">
      <c r="A75" s="30"/>
      <c r="B75" s="31"/>
      <c r="C75" s="32" t="s">
        <v>176</v>
      </c>
      <c r="D75" s="33" t="s">
        <v>177</v>
      </c>
      <c r="E75" s="102">
        <v>200</v>
      </c>
    </row>
    <row r="76" spans="1:5" s="29" customFormat="1" ht="12.75">
      <c r="A76" s="30"/>
      <c r="B76" s="31"/>
      <c r="C76" s="32"/>
      <c r="D76" s="33"/>
      <c r="E76" s="102"/>
    </row>
    <row r="77" spans="1:5" s="29" customFormat="1" ht="25.5">
      <c r="A77" s="35"/>
      <c r="B77" s="36" t="s">
        <v>178</v>
      </c>
      <c r="C77" s="37"/>
      <c r="D77" s="38" t="s">
        <v>56</v>
      </c>
      <c r="E77" s="39">
        <f>SUM(E78:E93)</f>
        <v>2289000</v>
      </c>
    </row>
    <row r="78" spans="1:5" s="29" customFormat="1" ht="12.75">
      <c r="A78" s="30"/>
      <c r="B78" s="31"/>
      <c r="C78" s="32" t="s">
        <v>179</v>
      </c>
      <c r="D78" s="33" t="s">
        <v>180</v>
      </c>
      <c r="E78" s="102">
        <v>9900</v>
      </c>
    </row>
    <row r="79" spans="1:5" s="29" customFormat="1" ht="12.75">
      <c r="A79" s="30"/>
      <c r="B79" s="31"/>
      <c r="C79" s="32" t="s">
        <v>164</v>
      </c>
      <c r="D79" s="33" t="s">
        <v>165</v>
      </c>
      <c r="E79" s="102">
        <v>1335000</v>
      </c>
    </row>
    <row r="80" spans="1:5" s="29" customFormat="1" ht="12.75">
      <c r="A80" s="30"/>
      <c r="B80" s="31"/>
      <c r="C80" s="32" t="s">
        <v>166</v>
      </c>
      <c r="D80" s="33" t="s">
        <v>167</v>
      </c>
      <c r="E80" s="102">
        <v>103000</v>
      </c>
    </row>
    <row r="81" spans="1:5" s="29" customFormat="1" ht="12.75">
      <c r="A81" s="30"/>
      <c r="B81" s="31"/>
      <c r="C81" s="32" t="s">
        <v>168</v>
      </c>
      <c r="D81" s="33" t="s">
        <v>169</v>
      </c>
      <c r="E81" s="102">
        <v>250000</v>
      </c>
    </row>
    <row r="82" spans="1:5" s="29" customFormat="1" ht="12.75">
      <c r="A82" s="30"/>
      <c r="B82" s="31"/>
      <c r="C82" s="32" t="s">
        <v>170</v>
      </c>
      <c r="D82" s="33" t="s">
        <v>171</v>
      </c>
      <c r="E82" s="102">
        <v>35000</v>
      </c>
    </row>
    <row r="83" spans="1:5" s="29" customFormat="1" ht="25.5">
      <c r="A83" s="30"/>
      <c r="B83" s="31"/>
      <c r="C83" s="32" t="s">
        <v>181</v>
      </c>
      <c r="D83" s="33" t="s">
        <v>182</v>
      </c>
      <c r="E83" s="102">
        <v>2000</v>
      </c>
    </row>
    <row r="84" spans="1:5" s="29" customFormat="1" ht="12.75">
      <c r="A84" s="30"/>
      <c r="B84" s="31"/>
      <c r="C84" s="32" t="s">
        <v>183</v>
      </c>
      <c r="D84" s="33" t="s">
        <v>184</v>
      </c>
      <c r="E84" s="102">
        <v>10000</v>
      </c>
    </row>
    <row r="85" spans="1:5" s="29" customFormat="1" ht="12.75">
      <c r="A85" s="30"/>
      <c r="B85" s="31"/>
      <c r="C85" s="32" t="s">
        <v>145</v>
      </c>
      <c r="D85" s="33" t="s">
        <v>146</v>
      </c>
      <c r="E85" s="102">
        <v>158000</v>
      </c>
    </row>
    <row r="86" spans="1:5" s="29" customFormat="1" ht="12.75">
      <c r="A86" s="30"/>
      <c r="B86" s="31"/>
      <c r="C86" s="32" t="s">
        <v>151</v>
      </c>
      <c r="D86" s="33" t="s">
        <v>152</v>
      </c>
      <c r="E86" s="102">
        <v>62000</v>
      </c>
    </row>
    <row r="87" spans="1:5" s="29" customFormat="1" ht="12.75">
      <c r="A87" s="30"/>
      <c r="B87" s="31"/>
      <c r="C87" s="32" t="s">
        <v>185</v>
      </c>
      <c r="D87" s="33" t="s">
        <v>186</v>
      </c>
      <c r="E87" s="102">
        <v>1100</v>
      </c>
    </row>
    <row r="88" spans="1:5" s="29" customFormat="1" ht="12.75">
      <c r="A88" s="30"/>
      <c r="B88" s="31"/>
      <c r="C88" s="89">
        <v>4300</v>
      </c>
      <c r="D88" s="90" t="s">
        <v>132</v>
      </c>
      <c r="E88" s="102">
        <v>160000</v>
      </c>
    </row>
    <row r="89" spans="1:5" s="29" customFormat="1" ht="12.75">
      <c r="A89" s="30"/>
      <c r="B89" s="31"/>
      <c r="C89" s="89" t="s">
        <v>187</v>
      </c>
      <c r="D89" s="90" t="s">
        <v>188</v>
      </c>
      <c r="E89" s="102">
        <v>10000</v>
      </c>
    </row>
    <row r="90" spans="1:5" s="29" customFormat="1" ht="12.75">
      <c r="A90" s="30"/>
      <c r="B90" s="31"/>
      <c r="C90" s="32" t="s">
        <v>176</v>
      </c>
      <c r="D90" s="33" t="s">
        <v>177</v>
      </c>
      <c r="E90" s="102">
        <v>18000</v>
      </c>
    </row>
    <row r="91" spans="1:5" s="29" customFormat="1" ht="12.75">
      <c r="A91" s="30"/>
      <c r="B91" s="31"/>
      <c r="C91" s="32" t="s">
        <v>153</v>
      </c>
      <c r="D91" s="33" t="s">
        <v>154</v>
      </c>
      <c r="E91" s="102">
        <v>10000</v>
      </c>
    </row>
    <row r="92" spans="1:5" s="29" customFormat="1" ht="12.75">
      <c r="A92" s="30"/>
      <c r="B92" s="31"/>
      <c r="C92" s="32" t="s">
        <v>189</v>
      </c>
      <c r="D92" s="33" t="s">
        <v>190</v>
      </c>
      <c r="E92" s="102">
        <v>35000</v>
      </c>
    </row>
    <row r="93" spans="1:5" s="29" customFormat="1" ht="12.75">
      <c r="A93" s="30"/>
      <c r="B93" s="31"/>
      <c r="C93" s="32" t="s">
        <v>155</v>
      </c>
      <c r="D93" s="33" t="s">
        <v>156</v>
      </c>
      <c r="E93" s="102">
        <v>90000</v>
      </c>
    </row>
    <row r="94" spans="1:5" s="29" customFormat="1" ht="12.75">
      <c r="A94" s="30"/>
      <c r="B94" s="31"/>
      <c r="C94" s="32"/>
      <c r="D94" s="33"/>
      <c r="E94" s="102"/>
    </row>
    <row r="95" spans="1:5" s="29" customFormat="1" ht="12" customHeight="1">
      <c r="A95" s="35"/>
      <c r="B95" s="36" t="s">
        <v>191</v>
      </c>
      <c r="C95" s="37"/>
      <c r="D95" s="38" t="s">
        <v>121</v>
      </c>
      <c r="E95" s="39">
        <f>SUM(E96:E106)</f>
        <v>335800</v>
      </c>
    </row>
    <row r="96" spans="1:5" s="29" customFormat="1" ht="12.75">
      <c r="A96" s="30"/>
      <c r="B96" s="31"/>
      <c r="C96" s="32" t="s">
        <v>179</v>
      </c>
      <c r="D96" s="33" t="s">
        <v>180</v>
      </c>
      <c r="E96" s="34">
        <v>4000</v>
      </c>
    </row>
    <row r="97" spans="1:5" s="29" customFormat="1" ht="12.75">
      <c r="A97" s="30"/>
      <c r="B97" s="31"/>
      <c r="C97" s="32" t="s">
        <v>164</v>
      </c>
      <c r="D97" s="33" t="s">
        <v>165</v>
      </c>
      <c r="E97" s="34">
        <v>180000</v>
      </c>
    </row>
    <row r="98" spans="1:5" s="29" customFormat="1" ht="12.75">
      <c r="A98" s="30"/>
      <c r="B98" s="31"/>
      <c r="C98" s="32" t="s">
        <v>166</v>
      </c>
      <c r="D98" s="33" t="s">
        <v>167</v>
      </c>
      <c r="E98" s="34">
        <v>17000</v>
      </c>
    </row>
    <row r="99" spans="1:5" s="29" customFormat="1" ht="12.75">
      <c r="A99" s="30"/>
      <c r="B99" s="31"/>
      <c r="C99" s="32" t="s">
        <v>168</v>
      </c>
      <c r="D99" s="33" t="s">
        <v>169</v>
      </c>
      <c r="E99" s="34">
        <v>31000</v>
      </c>
    </row>
    <row r="100" spans="1:5" s="29" customFormat="1" ht="12.75">
      <c r="A100" s="30"/>
      <c r="B100" s="31"/>
      <c r="C100" s="32" t="s">
        <v>170</v>
      </c>
      <c r="D100" s="33" t="s">
        <v>171</v>
      </c>
      <c r="E100" s="34">
        <v>4800</v>
      </c>
    </row>
    <row r="101" spans="1:5" s="29" customFormat="1" ht="12.75">
      <c r="A101" s="30"/>
      <c r="B101" s="31"/>
      <c r="C101" s="32" t="s">
        <v>183</v>
      </c>
      <c r="D101" s="33" t="s">
        <v>184</v>
      </c>
      <c r="E101" s="34">
        <v>1000</v>
      </c>
    </row>
    <row r="102" spans="1:5" s="29" customFormat="1" ht="12.75">
      <c r="A102" s="30"/>
      <c r="B102" s="31"/>
      <c r="C102" s="32" t="s">
        <v>145</v>
      </c>
      <c r="D102" s="33" t="s">
        <v>146</v>
      </c>
      <c r="E102" s="34">
        <v>33000</v>
      </c>
    </row>
    <row r="103" spans="1:5" s="29" customFormat="1" ht="12.75">
      <c r="A103" s="30"/>
      <c r="B103" s="31"/>
      <c r="C103" s="32" t="s">
        <v>185</v>
      </c>
      <c r="D103" s="33" t="s">
        <v>186</v>
      </c>
      <c r="E103" s="34">
        <v>1500</v>
      </c>
    </row>
    <row r="104" spans="1:5" s="29" customFormat="1" ht="12.75">
      <c r="A104" s="30"/>
      <c r="B104" s="31"/>
      <c r="C104" s="89">
        <v>4300</v>
      </c>
      <c r="D104" s="90" t="s">
        <v>132</v>
      </c>
      <c r="E104" s="34">
        <v>45000</v>
      </c>
    </row>
    <row r="105" spans="1:5" s="29" customFormat="1" ht="12.75">
      <c r="A105" s="30"/>
      <c r="B105" s="31"/>
      <c r="C105" s="89" t="s">
        <v>153</v>
      </c>
      <c r="D105" s="90" t="s">
        <v>154</v>
      </c>
      <c r="E105" s="34">
        <v>2500</v>
      </c>
    </row>
    <row r="106" spans="1:5" s="29" customFormat="1" ht="12.75">
      <c r="A106" s="30"/>
      <c r="B106" s="31"/>
      <c r="C106" s="32" t="s">
        <v>189</v>
      </c>
      <c r="D106" s="33" t="s">
        <v>190</v>
      </c>
      <c r="E106" s="34">
        <v>16000</v>
      </c>
    </row>
    <row r="107" spans="1:5" s="29" customFormat="1" ht="12.75">
      <c r="A107" s="30"/>
      <c r="B107" s="31"/>
      <c r="C107" s="89"/>
      <c r="D107" s="90"/>
      <c r="E107" s="34"/>
    </row>
    <row r="108" spans="1:5" s="29" customFormat="1" ht="38.25">
      <c r="A108" s="25" t="s">
        <v>192</v>
      </c>
      <c r="B108" s="26"/>
      <c r="C108" s="27"/>
      <c r="D108" s="26" t="s">
        <v>193</v>
      </c>
      <c r="E108" s="28">
        <f>SUM(E110)</f>
        <v>2387</v>
      </c>
    </row>
    <row r="109" spans="1:5" s="29" customFormat="1" ht="12.75">
      <c r="A109" s="30"/>
      <c r="B109" s="31"/>
      <c r="C109" s="32"/>
      <c r="D109" s="33"/>
      <c r="E109" s="34"/>
    </row>
    <row r="110" spans="1:5" s="29" customFormat="1" ht="25.5">
      <c r="A110" s="35"/>
      <c r="B110" s="36" t="s">
        <v>194</v>
      </c>
      <c r="C110" s="37"/>
      <c r="D110" s="38" t="s">
        <v>60</v>
      </c>
      <c r="E110" s="39">
        <f>SUM(E111:E112)</f>
        <v>2387</v>
      </c>
    </row>
    <row r="111" spans="1:5" s="29" customFormat="1" ht="12.75">
      <c r="A111" s="30"/>
      <c r="B111" s="31"/>
      <c r="C111" s="32" t="s">
        <v>145</v>
      </c>
      <c r="D111" s="33" t="s">
        <v>146</v>
      </c>
      <c r="E111" s="102">
        <v>887</v>
      </c>
    </row>
    <row r="112" spans="1:5" s="29" customFormat="1" ht="12.75">
      <c r="A112" s="30"/>
      <c r="B112" s="31"/>
      <c r="C112" s="89">
        <v>4300</v>
      </c>
      <c r="D112" s="90" t="s">
        <v>132</v>
      </c>
      <c r="E112" s="102">
        <v>1500</v>
      </c>
    </row>
    <row r="113" spans="1:5" s="29" customFormat="1" ht="12.75">
      <c r="A113" s="30"/>
      <c r="B113" s="31"/>
      <c r="C113" s="89"/>
      <c r="D113" s="90"/>
      <c r="E113" s="102"/>
    </row>
    <row r="114" spans="1:5" s="29" customFormat="1" ht="25.5">
      <c r="A114" s="25" t="s">
        <v>61</v>
      </c>
      <c r="B114" s="26"/>
      <c r="C114" s="27"/>
      <c r="D114" s="26" t="s">
        <v>9</v>
      </c>
      <c r="E114" s="28">
        <f>SUM(E116,E129)</f>
        <v>197500</v>
      </c>
    </row>
    <row r="115" spans="1:5" s="29" customFormat="1" ht="12.75">
      <c r="A115" s="30"/>
      <c r="B115" s="31"/>
      <c r="C115" s="32"/>
      <c r="D115" s="33"/>
      <c r="E115" s="34"/>
    </row>
    <row r="116" spans="1:5" s="29" customFormat="1" ht="25.5">
      <c r="A116" s="35"/>
      <c r="B116" s="36" t="s">
        <v>62</v>
      </c>
      <c r="C116" s="37"/>
      <c r="D116" s="38" t="s">
        <v>63</v>
      </c>
      <c r="E116" s="39">
        <f>SUM(E117:E127)</f>
        <v>176500</v>
      </c>
    </row>
    <row r="117" spans="1:5" s="29" customFormat="1" ht="12.75">
      <c r="A117" s="30"/>
      <c r="B117" s="31"/>
      <c r="C117" s="32" t="s">
        <v>179</v>
      </c>
      <c r="D117" s="33" t="s">
        <v>180</v>
      </c>
      <c r="E117" s="34">
        <v>2000</v>
      </c>
    </row>
    <row r="118" spans="1:5" s="29" customFormat="1" ht="12.75">
      <c r="A118" s="30"/>
      <c r="B118" s="31"/>
      <c r="C118" s="32" t="s">
        <v>164</v>
      </c>
      <c r="D118" s="33" t="s">
        <v>165</v>
      </c>
      <c r="E118" s="34">
        <v>120000</v>
      </c>
    </row>
    <row r="119" spans="1:5" s="29" customFormat="1" ht="12.75">
      <c r="A119" s="30"/>
      <c r="B119" s="31"/>
      <c r="C119" s="32" t="s">
        <v>166</v>
      </c>
      <c r="D119" s="33" t="s">
        <v>167</v>
      </c>
      <c r="E119" s="34">
        <v>9900</v>
      </c>
    </row>
    <row r="120" spans="1:5" s="29" customFormat="1" ht="12.75">
      <c r="A120" s="30"/>
      <c r="B120" s="31"/>
      <c r="C120" s="32" t="s">
        <v>168</v>
      </c>
      <c r="D120" s="33" t="s">
        <v>169</v>
      </c>
      <c r="E120" s="102">
        <v>21000</v>
      </c>
    </row>
    <row r="121" spans="1:5" s="29" customFormat="1" ht="12.75">
      <c r="A121" s="30"/>
      <c r="B121" s="31"/>
      <c r="C121" s="32" t="s">
        <v>170</v>
      </c>
      <c r="D121" s="33" t="s">
        <v>171</v>
      </c>
      <c r="E121" s="102">
        <v>3000</v>
      </c>
    </row>
    <row r="122" spans="1:5" s="29" customFormat="1" ht="12.75">
      <c r="A122" s="30"/>
      <c r="B122" s="31"/>
      <c r="C122" s="32" t="s">
        <v>145</v>
      </c>
      <c r="D122" s="33" t="s">
        <v>146</v>
      </c>
      <c r="E122" s="102">
        <v>8000</v>
      </c>
    </row>
    <row r="123" spans="1:5" s="29" customFormat="1" ht="12.75">
      <c r="A123" s="30"/>
      <c r="B123" s="31"/>
      <c r="C123" s="32" t="s">
        <v>151</v>
      </c>
      <c r="D123" s="33" t="s">
        <v>152</v>
      </c>
      <c r="E123" s="102">
        <v>2000</v>
      </c>
    </row>
    <row r="124" spans="1:5" s="29" customFormat="1" ht="12.75">
      <c r="A124" s="30"/>
      <c r="B124" s="31"/>
      <c r="C124" s="89">
        <v>4300</v>
      </c>
      <c r="D124" s="90" t="s">
        <v>132</v>
      </c>
      <c r="E124" s="102">
        <v>3000</v>
      </c>
    </row>
    <row r="125" spans="1:5" s="29" customFormat="1" ht="12.75">
      <c r="A125" s="30"/>
      <c r="B125" s="31"/>
      <c r="C125" s="32" t="s">
        <v>176</v>
      </c>
      <c r="D125" s="33" t="s">
        <v>177</v>
      </c>
      <c r="E125" s="102">
        <v>200</v>
      </c>
    </row>
    <row r="126" spans="1:5" s="29" customFormat="1" ht="12.75">
      <c r="A126" s="30"/>
      <c r="B126" s="31"/>
      <c r="C126" s="32" t="s">
        <v>153</v>
      </c>
      <c r="D126" s="33" t="s">
        <v>154</v>
      </c>
      <c r="E126" s="102">
        <v>3000</v>
      </c>
    </row>
    <row r="127" spans="1:5" s="29" customFormat="1" ht="12.75">
      <c r="A127" s="30"/>
      <c r="B127" s="31"/>
      <c r="C127" s="32" t="s">
        <v>189</v>
      </c>
      <c r="D127" s="33" t="s">
        <v>190</v>
      </c>
      <c r="E127" s="102">
        <v>4400</v>
      </c>
    </row>
    <row r="128" spans="1:5" s="29" customFormat="1" ht="12.75">
      <c r="A128" s="30"/>
      <c r="B128" s="31"/>
      <c r="C128" s="32"/>
      <c r="D128" s="33"/>
      <c r="E128" s="34"/>
    </row>
    <row r="129" spans="1:5" s="29" customFormat="1" ht="12.75">
      <c r="A129" s="93"/>
      <c r="B129" s="37">
        <v>75495</v>
      </c>
      <c r="C129" s="37"/>
      <c r="D129" s="94" t="s">
        <v>121</v>
      </c>
      <c r="E129" s="39">
        <f>SUM(E130:E131)</f>
        <v>21000</v>
      </c>
    </row>
    <row r="130" spans="1:5" s="29" customFormat="1" ht="12.75">
      <c r="A130" s="96"/>
      <c r="B130" s="31"/>
      <c r="C130" s="32" t="s">
        <v>145</v>
      </c>
      <c r="D130" s="33" t="s">
        <v>146</v>
      </c>
      <c r="E130" s="34">
        <v>20000</v>
      </c>
    </row>
    <row r="131" spans="1:5" s="29" customFormat="1" ht="12.75">
      <c r="A131" s="30"/>
      <c r="B131" s="31"/>
      <c r="C131" s="32">
        <v>4300</v>
      </c>
      <c r="D131" s="33" t="s">
        <v>132</v>
      </c>
      <c r="E131" s="34">
        <v>1000</v>
      </c>
    </row>
    <row r="132" spans="1:5" s="29" customFormat="1" ht="12.75">
      <c r="A132" s="30"/>
      <c r="B132" s="31"/>
      <c r="C132" s="32"/>
      <c r="D132" s="33"/>
      <c r="E132" s="102"/>
    </row>
    <row r="133" spans="1:5" s="29" customFormat="1" ht="51">
      <c r="A133" s="103">
        <v>756</v>
      </c>
      <c r="B133" s="26"/>
      <c r="C133" s="27"/>
      <c r="D133" s="66" t="s">
        <v>66</v>
      </c>
      <c r="E133" s="28">
        <f>SUM(E135)</f>
        <v>68000</v>
      </c>
    </row>
    <row r="134" spans="1:5" s="29" customFormat="1" ht="12.75">
      <c r="A134" s="30"/>
      <c r="B134" s="31"/>
      <c r="C134" s="32"/>
      <c r="D134" s="33"/>
      <c r="E134" s="102"/>
    </row>
    <row r="135" spans="1:5" s="95" customFormat="1" ht="25.5">
      <c r="A135" s="35"/>
      <c r="B135" s="91">
        <v>75647</v>
      </c>
      <c r="C135" s="37"/>
      <c r="D135" s="38" t="s">
        <v>195</v>
      </c>
      <c r="E135" s="104">
        <f>SUM(E136:E137)</f>
        <v>68000</v>
      </c>
    </row>
    <row r="136" spans="1:5" s="29" customFormat="1" ht="12.75">
      <c r="A136" s="30"/>
      <c r="B136" s="31"/>
      <c r="C136" s="32" t="s">
        <v>145</v>
      </c>
      <c r="D136" s="33" t="s">
        <v>146</v>
      </c>
      <c r="E136" s="102">
        <v>14000</v>
      </c>
    </row>
    <row r="137" spans="1:5" s="29" customFormat="1" ht="12.75">
      <c r="A137" s="30"/>
      <c r="B137" s="31"/>
      <c r="C137" s="32" t="s">
        <v>131</v>
      </c>
      <c r="D137" s="33" t="s">
        <v>132</v>
      </c>
      <c r="E137" s="102">
        <v>54000</v>
      </c>
    </row>
    <row r="138" spans="1:5" s="29" customFormat="1" ht="12.75">
      <c r="A138" s="30"/>
      <c r="B138" s="31"/>
      <c r="C138" s="32"/>
      <c r="D138" s="33"/>
      <c r="E138" s="102"/>
    </row>
    <row r="139" spans="1:5" s="29" customFormat="1" ht="12.75">
      <c r="A139" s="25" t="s">
        <v>196</v>
      </c>
      <c r="B139" s="26"/>
      <c r="C139" s="27"/>
      <c r="D139" s="26" t="s">
        <v>23</v>
      </c>
      <c r="E139" s="28">
        <f>SUM(E141)</f>
        <v>210000</v>
      </c>
    </row>
    <row r="140" spans="1:5" s="29" customFormat="1" ht="12.75">
      <c r="A140" s="30"/>
      <c r="B140" s="31"/>
      <c r="C140" s="32"/>
      <c r="D140" s="33"/>
      <c r="E140" s="102"/>
    </row>
    <row r="141" spans="1:5" s="29" customFormat="1" ht="25.5">
      <c r="A141" s="35"/>
      <c r="B141" s="36" t="s">
        <v>197</v>
      </c>
      <c r="C141" s="37"/>
      <c r="D141" s="38" t="s">
        <v>198</v>
      </c>
      <c r="E141" s="104">
        <f>SUM(E142:E144)</f>
        <v>210000</v>
      </c>
    </row>
    <row r="142" spans="1:5" s="29" customFormat="1" ht="12.75">
      <c r="A142" s="30"/>
      <c r="B142" s="31"/>
      <c r="C142" s="89">
        <v>4300</v>
      </c>
      <c r="D142" s="90" t="s">
        <v>132</v>
      </c>
      <c r="E142" s="102">
        <v>2000</v>
      </c>
    </row>
    <row r="143" spans="1:5" s="29" customFormat="1" ht="12.75">
      <c r="A143" s="30"/>
      <c r="B143" s="31"/>
      <c r="C143" s="89" t="s">
        <v>199</v>
      </c>
      <c r="D143" s="90" t="s">
        <v>200</v>
      </c>
      <c r="E143" s="102">
        <v>10000</v>
      </c>
    </row>
    <row r="144" spans="1:5" s="29" customFormat="1" ht="25.5">
      <c r="A144" s="30"/>
      <c r="B144" s="31"/>
      <c r="C144" s="32" t="s">
        <v>201</v>
      </c>
      <c r="D144" s="33" t="s">
        <v>202</v>
      </c>
      <c r="E144" s="102">
        <v>198000</v>
      </c>
    </row>
    <row r="145" spans="1:5" s="29" customFormat="1" ht="12.75">
      <c r="A145" s="30"/>
      <c r="B145" s="31"/>
      <c r="C145" s="32"/>
      <c r="D145" s="33"/>
      <c r="E145" s="102"/>
    </row>
    <row r="146" spans="1:5" s="29" customFormat="1" ht="12.75">
      <c r="A146" s="103">
        <v>758</v>
      </c>
      <c r="B146" s="26"/>
      <c r="C146" s="27"/>
      <c r="D146" s="26" t="s">
        <v>11</v>
      </c>
      <c r="E146" s="28">
        <f>SUM(E148)</f>
        <v>343000</v>
      </c>
    </row>
    <row r="147" spans="1:5" s="29" customFormat="1" ht="12.75">
      <c r="A147" s="30"/>
      <c r="B147" s="31"/>
      <c r="C147" s="32"/>
      <c r="D147" s="33"/>
      <c r="E147" s="102"/>
    </row>
    <row r="148" spans="1:5" s="29" customFormat="1" ht="12.75">
      <c r="A148" s="30"/>
      <c r="B148" s="91">
        <v>75818</v>
      </c>
      <c r="C148" s="37"/>
      <c r="D148" s="38" t="s">
        <v>203</v>
      </c>
      <c r="E148" s="104">
        <f>SUM(E149:E149)</f>
        <v>343000</v>
      </c>
    </row>
    <row r="149" spans="1:5" s="29" customFormat="1" ht="12.75">
      <c r="A149" s="30"/>
      <c r="B149" s="31"/>
      <c r="C149" s="89" t="s">
        <v>204</v>
      </c>
      <c r="D149" s="90" t="s">
        <v>205</v>
      </c>
      <c r="E149" s="102">
        <v>343000</v>
      </c>
    </row>
    <row r="150" spans="1:5" s="29" customFormat="1" ht="12.75">
      <c r="A150" s="30"/>
      <c r="B150" s="31"/>
      <c r="C150" s="89"/>
      <c r="D150" s="90"/>
      <c r="E150" s="102"/>
    </row>
    <row r="151" spans="1:5" s="29" customFormat="1" ht="12.75">
      <c r="A151" s="25" t="s">
        <v>206</v>
      </c>
      <c r="B151" s="26"/>
      <c r="C151" s="27"/>
      <c r="D151" s="26" t="s">
        <v>12</v>
      </c>
      <c r="E151" s="28">
        <f>SUM(E153,E170,E175,E192,E208,E211)</f>
        <v>8513800</v>
      </c>
    </row>
    <row r="152" spans="1:5" s="29" customFormat="1" ht="12.75">
      <c r="A152" s="30"/>
      <c r="B152" s="31"/>
      <c r="C152" s="32"/>
      <c r="D152" s="33"/>
      <c r="E152" s="34"/>
    </row>
    <row r="153" spans="1:5" s="29" customFormat="1" ht="18" customHeight="1">
      <c r="A153" s="35"/>
      <c r="B153" s="36" t="s">
        <v>207</v>
      </c>
      <c r="C153" s="37"/>
      <c r="D153" s="38" t="s">
        <v>208</v>
      </c>
      <c r="E153" s="39">
        <f>SUM(E154:E168)</f>
        <v>4100049</v>
      </c>
    </row>
    <row r="154" spans="1:5" s="29" customFormat="1" ht="12.75">
      <c r="A154" s="30"/>
      <c r="B154" s="31"/>
      <c r="C154" s="32" t="s">
        <v>179</v>
      </c>
      <c r="D154" s="33" t="s">
        <v>180</v>
      </c>
      <c r="E154" s="34">
        <v>9000</v>
      </c>
    </row>
    <row r="155" spans="1:5" s="29" customFormat="1" ht="12.75">
      <c r="A155" s="30"/>
      <c r="B155" s="31"/>
      <c r="C155" s="32" t="s">
        <v>164</v>
      </c>
      <c r="D155" s="33" t="s">
        <v>165</v>
      </c>
      <c r="E155" s="34">
        <v>2800000</v>
      </c>
    </row>
    <row r="156" spans="1:5" s="29" customFormat="1" ht="12.75">
      <c r="A156" s="30"/>
      <c r="B156" s="31"/>
      <c r="C156" s="32" t="s">
        <v>166</v>
      </c>
      <c r="D156" s="33" t="s">
        <v>167</v>
      </c>
      <c r="E156" s="34">
        <v>223300</v>
      </c>
    </row>
    <row r="157" spans="1:5" s="29" customFormat="1" ht="12.75">
      <c r="A157" s="30"/>
      <c r="B157" s="31"/>
      <c r="C157" s="32" t="s">
        <v>168</v>
      </c>
      <c r="D157" s="33" t="s">
        <v>169</v>
      </c>
      <c r="E157" s="34">
        <v>520000</v>
      </c>
    </row>
    <row r="158" spans="1:5" s="29" customFormat="1" ht="12.75">
      <c r="A158" s="30"/>
      <c r="B158" s="31"/>
      <c r="C158" s="32" t="s">
        <v>170</v>
      </c>
      <c r="D158" s="33" t="s">
        <v>171</v>
      </c>
      <c r="E158" s="34">
        <v>74000</v>
      </c>
    </row>
    <row r="159" spans="1:5" s="29" customFormat="1" ht="12.75">
      <c r="A159" s="30"/>
      <c r="B159" s="31"/>
      <c r="C159" s="32" t="s">
        <v>145</v>
      </c>
      <c r="D159" s="33" t="s">
        <v>146</v>
      </c>
      <c r="E159" s="34">
        <v>50000</v>
      </c>
    </row>
    <row r="160" spans="1:5" s="29" customFormat="1" ht="12.75">
      <c r="A160" s="30"/>
      <c r="B160" s="31"/>
      <c r="C160" s="32" t="s">
        <v>209</v>
      </c>
      <c r="D160" s="33" t="s">
        <v>210</v>
      </c>
      <c r="E160" s="34">
        <v>6000</v>
      </c>
    </row>
    <row r="161" spans="1:5" s="29" customFormat="1" ht="12.75">
      <c r="A161" s="30"/>
      <c r="B161" s="31"/>
      <c r="C161" s="32" t="s">
        <v>151</v>
      </c>
      <c r="D161" s="33" t="s">
        <v>152</v>
      </c>
      <c r="E161" s="34">
        <v>165000</v>
      </c>
    </row>
    <row r="162" spans="1:5" s="29" customFormat="1" ht="12.75">
      <c r="A162" s="30"/>
      <c r="B162" s="31"/>
      <c r="C162" s="32" t="s">
        <v>137</v>
      </c>
      <c r="D162" s="33" t="s">
        <v>138</v>
      </c>
      <c r="E162" s="34">
        <v>25000</v>
      </c>
    </row>
    <row r="163" spans="1:5" s="29" customFormat="1" ht="12.75">
      <c r="A163" s="30"/>
      <c r="B163" s="31"/>
      <c r="C163" s="32" t="s">
        <v>185</v>
      </c>
      <c r="D163" s="33" t="s">
        <v>186</v>
      </c>
      <c r="E163" s="34">
        <v>2000</v>
      </c>
    </row>
    <row r="164" spans="1:5" s="29" customFormat="1" ht="12.75">
      <c r="A164" s="30"/>
      <c r="B164" s="31"/>
      <c r="C164" s="89">
        <v>4300</v>
      </c>
      <c r="D164" s="90" t="s">
        <v>132</v>
      </c>
      <c r="E164" s="34">
        <v>36000</v>
      </c>
    </row>
    <row r="165" spans="1:5" s="29" customFormat="1" ht="12.75">
      <c r="A165" s="30"/>
      <c r="B165" s="31"/>
      <c r="C165" s="89" t="s">
        <v>187</v>
      </c>
      <c r="D165" s="90" t="s">
        <v>188</v>
      </c>
      <c r="E165" s="34">
        <v>2000</v>
      </c>
    </row>
    <row r="166" spans="1:5" s="29" customFormat="1" ht="12.75">
      <c r="A166" s="30"/>
      <c r="B166" s="31"/>
      <c r="C166" s="89" t="s">
        <v>176</v>
      </c>
      <c r="D166" s="90" t="s">
        <v>211</v>
      </c>
      <c r="E166" s="34">
        <v>1500</v>
      </c>
    </row>
    <row r="167" spans="1:5" s="29" customFormat="1" ht="12.75">
      <c r="A167" s="30"/>
      <c r="B167" s="31"/>
      <c r="C167" s="32" t="s">
        <v>153</v>
      </c>
      <c r="D167" s="33" t="s">
        <v>154</v>
      </c>
      <c r="E167" s="34">
        <v>9000</v>
      </c>
    </row>
    <row r="168" spans="1:5" s="29" customFormat="1" ht="12.75">
      <c r="A168" s="30"/>
      <c r="B168" s="31"/>
      <c r="C168" s="32" t="s">
        <v>189</v>
      </c>
      <c r="D168" s="33" t="s">
        <v>190</v>
      </c>
      <c r="E168" s="34">
        <v>177249</v>
      </c>
    </row>
    <row r="169" spans="1:5" s="29" customFormat="1" ht="12.75">
      <c r="A169" s="30"/>
      <c r="B169" s="31"/>
      <c r="C169" s="32"/>
      <c r="D169" s="33"/>
      <c r="E169" s="34"/>
    </row>
    <row r="170" spans="1:5" s="29" customFormat="1" ht="12.75">
      <c r="A170" s="35"/>
      <c r="B170" s="91">
        <v>80104</v>
      </c>
      <c r="C170" s="105"/>
      <c r="D170" s="38" t="s">
        <v>212</v>
      </c>
      <c r="E170" s="39">
        <f>SUM(E171)</f>
        <v>1081150</v>
      </c>
    </row>
    <row r="171" spans="1:5" s="29" customFormat="1" ht="12.75">
      <c r="A171" s="30"/>
      <c r="B171" s="31"/>
      <c r="C171" s="32" t="s">
        <v>213</v>
      </c>
      <c r="D171" s="33" t="s">
        <v>214</v>
      </c>
      <c r="E171" s="34">
        <f>SUM(E172,E173)</f>
        <v>1081150</v>
      </c>
    </row>
    <row r="172" spans="1:5" s="29" customFormat="1" ht="12.75">
      <c r="A172" s="30"/>
      <c r="B172" s="31"/>
      <c r="C172" s="32" t="s">
        <v>15</v>
      </c>
      <c r="D172" s="33" t="s">
        <v>215</v>
      </c>
      <c r="E172" s="34">
        <v>723485</v>
      </c>
    </row>
    <row r="173" spans="1:5" s="29" customFormat="1" ht="12.75">
      <c r="A173" s="30"/>
      <c r="B173" s="31"/>
      <c r="C173" s="32" t="s">
        <v>15</v>
      </c>
      <c r="D173" s="33" t="s">
        <v>216</v>
      </c>
      <c r="E173" s="34">
        <v>357665</v>
      </c>
    </row>
    <row r="174" spans="1:5" s="29" customFormat="1" ht="12.75">
      <c r="A174" s="30"/>
      <c r="B174" s="31"/>
      <c r="C174" s="32"/>
      <c r="D174" s="33"/>
      <c r="E174" s="34"/>
    </row>
    <row r="175" spans="1:5" s="29" customFormat="1" ht="16.5" customHeight="1">
      <c r="A175" s="35"/>
      <c r="B175" s="36" t="s">
        <v>217</v>
      </c>
      <c r="C175" s="37"/>
      <c r="D175" s="38" t="s">
        <v>218</v>
      </c>
      <c r="E175" s="39">
        <f>SUM(E176:E190)</f>
        <v>2188381</v>
      </c>
    </row>
    <row r="176" spans="1:5" s="29" customFormat="1" ht="12.75">
      <c r="A176" s="30"/>
      <c r="B176" s="31"/>
      <c r="C176" s="32" t="s">
        <v>179</v>
      </c>
      <c r="D176" s="33" t="s">
        <v>180</v>
      </c>
      <c r="E176" s="34">
        <v>5000</v>
      </c>
    </row>
    <row r="177" spans="1:5" s="29" customFormat="1" ht="12.75">
      <c r="A177" s="30"/>
      <c r="B177" s="31"/>
      <c r="C177" s="32" t="s">
        <v>164</v>
      </c>
      <c r="D177" s="33" t="s">
        <v>165</v>
      </c>
      <c r="E177" s="34">
        <v>1560000</v>
      </c>
    </row>
    <row r="178" spans="1:5" s="29" customFormat="1" ht="12.75">
      <c r="A178" s="30"/>
      <c r="B178" s="31"/>
      <c r="C178" s="32" t="s">
        <v>166</v>
      </c>
      <c r="D178" s="33" t="s">
        <v>167</v>
      </c>
      <c r="E178" s="34">
        <v>119300</v>
      </c>
    </row>
    <row r="179" spans="1:5" s="29" customFormat="1" ht="12.75">
      <c r="A179" s="30"/>
      <c r="B179" s="31"/>
      <c r="C179" s="32" t="s">
        <v>168</v>
      </c>
      <c r="D179" s="33" t="s">
        <v>169</v>
      </c>
      <c r="E179" s="34">
        <v>300000</v>
      </c>
    </row>
    <row r="180" spans="1:5" s="29" customFormat="1" ht="12.75">
      <c r="A180" s="30"/>
      <c r="B180" s="31"/>
      <c r="C180" s="32" t="s">
        <v>170</v>
      </c>
      <c r="D180" s="33" t="s">
        <v>171</v>
      </c>
      <c r="E180" s="34">
        <v>40000</v>
      </c>
    </row>
    <row r="181" spans="1:5" s="29" customFormat="1" ht="12.75">
      <c r="A181" s="30"/>
      <c r="B181" s="31"/>
      <c r="C181" s="32" t="s">
        <v>145</v>
      </c>
      <c r="D181" s="33" t="s">
        <v>146</v>
      </c>
      <c r="E181" s="34">
        <v>17000</v>
      </c>
    </row>
    <row r="182" spans="1:5" s="29" customFormat="1" ht="12.75">
      <c r="A182" s="30"/>
      <c r="B182" s="31"/>
      <c r="C182" s="32" t="s">
        <v>209</v>
      </c>
      <c r="D182" s="33" t="s">
        <v>210</v>
      </c>
      <c r="E182" s="34">
        <v>2000</v>
      </c>
    </row>
    <row r="183" spans="1:5" s="29" customFormat="1" ht="12.75">
      <c r="A183" s="30"/>
      <c r="B183" s="31"/>
      <c r="C183" s="32" t="s">
        <v>151</v>
      </c>
      <c r="D183" s="33" t="s">
        <v>152</v>
      </c>
      <c r="E183" s="34">
        <v>30000</v>
      </c>
    </row>
    <row r="184" spans="1:5" s="29" customFormat="1" ht="12.75">
      <c r="A184" s="30"/>
      <c r="B184" s="31"/>
      <c r="C184" s="32" t="s">
        <v>137</v>
      </c>
      <c r="D184" s="33" t="s">
        <v>138</v>
      </c>
      <c r="E184" s="34">
        <v>10000</v>
      </c>
    </row>
    <row r="185" spans="1:5" s="29" customFormat="1" ht="12.75">
      <c r="A185" s="30"/>
      <c r="B185" s="31"/>
      <c r="C185" s="32" t="s">
        <v>185</v>
      </c>
      <c r="D185" s="33" t="s">
        <v>186</v>
      </c>
      <c r="E185" s="34">
        <v>1500</v>
      </c>
    </row>
    <row r="186" spans="1:5" s="29" customFormat="1" ht="12.75">
      <c r="A186" s="30"/>
      <c r="B186" s="31"/>
      <c r="C186" s="89">
        <v>4300</v>
      </c>
      <c r="D186" s="90" t="s">
        <v>132</v>
      </c>
      <c r="E186" s="34">
        <v>13000</v>
      </c>
    </row>
    <row r="187" spans="1:5" s="29" customFormat="1" ht="12.75">
      <c r="A187" s="30"/>
      <c r="B187" s="31"/>
      <c r="C187" s="89" t="s">
        <v>187</v>
      </c>
      <c r="D187" s="90" t="s">
        <v>188</v>
      </c>
      <c r="E187" s="34">
        <v>2000</v>
      </c>
    </row>
    <row r="188" spans="1:5" s="29" customFormat="1" ht="12.75">
      <c r="A188" s="30"/>
      <c r="B188" s="31"/>
      <c r="C188" s="89" t="s">
        <v>176</v>
      </c>
      <c r="D188" s="90" t="s">
        <v>211</v>
      </c>
      <c r="E188" s="34">
        <v>500</v>
      </c>
    </row>
    <row r="189" spans="1:5" s="29" customFormat="1" ht="12.75">
      <c r="A189" s="30"/>
      <c r="B189" s="31"/>
      <c r="C189" s="32" t="s">
        <v>153</v>
      </c>
      <c r="D189" s="33" t="s">
        <v>154</v>
      </c>
      <c r="E189" s="34">
        <v>4000</v>
      </c>
    </row>
    <row r="190" spans="1:5" s="29" customFormat="1" ht="12.75">
      <c r="A190" s="30"/>
      <c r="B190" s="31"/>
      <c r="C190" s="32" t="s">
        <v>189</v>
      </c>
      <c r="D190" s="33" t="s">
        <v>190</v>
      </c>
      <c r="E190" s="34">
        <v>84081</v>
      </c>
    </row>
    <row r="191" spans="1:5" s="29" customFormat="1" ht="12.75">
      <c r="A191" s="30"/>
      <c r="B191" s="31"/>
      <c r="C191" s="32"/>
      <c r="D191" s="33"/>
      <c r="E191" s="34"/>
    </row>
    <row r="192" spans="1:5" s="29" customFormat="1" ht="13.5" customHeight="1">
      <c r="A192" s="35"/>
      <c r="B192" s="36" t="s">
        <v>219</v>
      </c>
      <c r="C192" s="37"/>
      <c r="D192" s="48" t="s">
        <v>112</v>
      </c>
      <c r="E192" s="39">
        <f>SUM(E193:E206)</f>
        <v>1087200</v>
      </c>
    </row>
    <row r="193" spans="1:5" s="29" customFormat="1" ht="12.75">
      <c r="A193" s="30"/>
      <c r="B193" s="31"/>
      <c r="C193" s="32" t="s">
        <v>164</v>
      </c>
      <c r="D193" s="33" t="s">
        <v>165</v>
      </c>
      <c r="E193" s="34">
        <v>188900</v>
      </c>
    </row>
    <row r="194" spans="1:5" s="29" customFormat="1" ht="12.75">
      <c r="A194" s="30"/>
      <c r="B194" s="31"/>
      <c r="C194" s="32" t="s">
        <v>166</v>
      </c>
      <c r="D194" s="33" t="s">
        <v>167</v>
      </c>
      <c r="E194" s="34">
        <v>15000</v>
      </c>
    </row>
    <row r="195" spans="1:5" s="29" customFormat="1" ht="12.75">
      <c r="A195" s="30"/>
      <c r="B195" s="31"/>
      <c r="C195" s="32" t="s">
        <v>168</v>
      </c>
      <c r="D195" s="33" t="s">
        <v>169</v>
      </c>
      <c r="E195" s="34">
        <v>35000</v>
      </c>
    </row>
    <row r="196" spans="1:5" s="29" customFormat="1" ht="12.75">
      <c r="A196" s="30"/>
      <c r="B196" s="31"/>
      <c r="C196" s="32" t="s">
        <v>170</v>
      </c>
      <c r="D196" s="33" t="s">
        <v>171</v>
      </c>
      <c r="E196" s="34">
        <v>4800</v>
      </c>
    </row>
    <row r="197" spans="1:5" s="29" customFormat="1" ht="12.75">
      <c r="A197" s="30"/>
      <c r="B197" s="31"/>
      <c r="C197" s="32" t="s">
        <v>145</v>
      </c>
      <c r="D197" s="33" t="s">
        <v>146</v>
      </c>
      <c r="E197" s="34">
        <v>240000</v>
      </c>
    </row>
    <row r="198" spans="1:5" s="29" customFormat="1" ht="12.75">
      <c r="A198" s="30"/>
      <c r="B198" s="31"/>
      <c r="C198" s="32" t="s">
        <v>151</v>
      </c>
      <c r="D198" s="33" t="s">
        <v>152</v>
      </c>
      <c r="E198" s="34">
        <v>2000</v>
      </c>
    </row>
    <row r="199" spans="1:5" s="29" customFormat="1" ht="12.75">
      <c r="A199" s="30"/>
      <c r="B199" s="31"/>
      <c r="C199" s="32" t="s">
        <v>137</v>
      </c>
      <c r="D199" s="33" t="s">
        <v>138</v>
      </c>
      <c r="E199" s="34">
        <v>4500</v>
      </c>
    </row>
    <row r="200" spans="1:5" s="29" customFormat="1" ht="12.75">
      <c r="A200" s="30"/>
      <c r="B200" s="31"/>
      <c r="C200" s="32" t="s">
        <v>185</v>
      </c>
      <c r="D200" s="33" t="s">
        <v>186</v>
      </c>
      <c r="E200" s="34">
        <v>500</v>
      </c>
    </row>
    <row r="201" spans="1:5" s="29" customFormat="1" ht="12.75">
      <c r="A201" s="30"/>
      <c r="B201" s="31"/>
      <c r="C201" s="89">
        <v>4300</v>
      </c>
      <c r="D201" s="90" t="s">
        <v>132</v>
      </c>
      <c r="E201" s="34">
        <v>437000</v>
      </c>
    </row>
    <row r="202" spans="1:5" s="29" customFormat="1" ht="12.75">
      <c r="A202" s="30"/>
      <c r="B202" s="31"/>
      <c r="C202" s="89" t="s">
        <v>187</v>
      </c>
      <c r="D202" s="90" t="s">
        <v>188</v>
      </c>
      <c r="E202" s="34">
        <v>3000</v>
      </c>
    </row>
    <row r="203" spans="1:5" s="29" customFormat="1" ht="12.75">
      <c r="A203" s="30"/>
      <c r="B203" s="31"/>
      <c r="C203" s="32" t="s">
        <v>176</v>
      </c>
      <c r="D203" s="33" t="s">
        <v>177</v>
      </c>
      <c r="E203" s="34">
        <v>1000</v>
      </c>
    </row>
    <row r="204" spans="1:5" s="29" customFormat="1" ht="12.75">
      <c r="A204" s="30"/>
      <c r="B204" s="31"/>
      <c r="C204" s="32" t="s">
        <v>153</v>
      </c>
      <c r="D204" s="33" t="s">
        <v>154</v>
      </c>
      <c r="E204" s="34">
        <v>1000</v>
      </c>
    </row>
    <row r="205" spans="1:5" s="29" customFormat="1" ht="12.75">
      <c r="A205" s="30"/>
      <c r="B205" s="31"/>
      <c r="C205" s="32" t="s">
        <v>189</v>
      </c>
      <c r="D205" s="33" t="s">
        <v>190</v>
      </c>
      <c r="E205" s="34">
        <v>4500</v>
      </c>
    </row>
    <row r="206" spans="1:5" s="29" customFormat="1" ht="12.75">
      <c r="A206" s="30"/>
      <c r="B206" s="31"/>
      <c r="C206" s="89">
        <v>6050</v>
      </c>
      <c r="D206" s="90" t="s">
        <v>141</v>
      </c>
      <c r="E206" s="34">
        <v>150000</v>
      </c>
    </row>
    <row r="207" spans="1:5" s="29" customFormat="1" ht="12.75">
      <c r="A207" s="30"/>
      <c r="B207" s="31"/>
      <c r="C207" s="32"/>
      <c r="D207" s="33"/>
      <c r="E207" s="34"/>
    </row>
    <row r="208" spans="1:5" s="29" customFormat="1" ht="12.75">
      <c r="A208" s="30"/>
      <c r="B208" s="37" t="s">
        <v>220</v>
      </c>
      <c r="C208" s="37"/>
      <c r="D208" s="38" t="s">
        <v>221</v>
      </c>
      <c r="E208" s="39">
        <f>SUM(E209)</f>
        <v>31520</v>
      </c>
    </row>
    <row r="209" spans="1:5" s="29" customFormat="1" ht="38.25">
      <c r="A209" s="30"/>
      <c r="B209" s="31"/>
      <c r="C209" s="89" t="s">
        <v>125</v>
      </c>
      <c r="D209" s="33" t="s">
        <v>222</v>
      </c>
      <c r="E209" s="34">
        <v>31520</v>
      </c>
    </row>
    <row r="210" spans="1:5" s="29" customFormat="1" ht="12.75">
      <c r="A210" s="30"/>
      <c r="B210" s="31"/>
      <c r="C210" s="32"/>
      <c r="D210" s="33"/>
      <c r="E210" s="34"/>
    </row>
    <row r="211" spans="1:5" s="29" customFormat="1" ht="12.75">
      <c r="A211" s="30"/>
      <c r="B211" s="37">
        <v>80146</v>
      </c>
      <c r="C211" s="37"/>
      <c r="D211" s="38" t="s">
        <v>223</v>
      </c>
      <c r="E211" s="39">
        <f>SUM(E212:E212)</f>
        <v>25500</v>
      </c>
    </row>
    <row r="212" spans="1:5" s="29" customFormat="1" ht="12.75">
      <c r="A212" s="30"/>
      <c r="B212" s="31"/>
      <c r="C212" s="89">
        <v>4300</v>
      </c>
      <c r="D212" s="90" t="s">
        <v>132</v>
      </c>
      <c r="E212" s="34">
        <v>25500</v>
      </c>
    </row>
    <row r="213" spans="1:5" s="29" customFormat="1" ht="23.25" customHeight="1">
      <c r="A213" s="30"/>
      <c r="B213" s="31"/>
      <c r="C213" s="32"/>
      <c r="D213" s="33"/>
      <c r="E213" s="34"/>
    </row>
    <row r="214" spans="1:5" s="29" customFormat="1" ht="12.75">
      <c r="A214" s="25" t="s">
        <v>224</v>
      </c>
      <c r="B214" s="26"/>
      <c r="C214" s="27"/>
      <c r="D214" s="26" t="s">
        <v>25</v>
      </c>
      <c r="E214" s="28">
        <f>SUM(E216)</f>
        <v>168000</v>
      </c>
    </row>
    <row r="215" spans="1:5" s="29" customFormat="1" ht="12.75">
      <c r="A215" s="30"/>
      <c r="B215" s="31"/>
      <c r="C215" s="32"/>
      <c r="D215" s="33"/>
      <c r="E215" s="34"/>
    </row>
    <row r="216" spans="1:5" s="29" customFormat="1" ht="25.5">
      <c r="A216" s="35"/>
      <c r="B216" s="36" t="s">
        <v>225</v>
      </c>
      <c r="C216" s="37"/>
      <c r="D216" s="38" t="s">
        <v>226</v>
      </c>
      <c r="E216" s="39">
        <f>SUM(E217:E228)</f>
        <v>168000</v>
      </c>
    </row>
    <row r="217" spans="1:5" s="29" customFormat="1" ht="25.5">
      <c r="A217" s="30"/>
      <c r="B217" s="31"/>
      <c r="C217" s="32" t="s">
        <v>227</v>
      </c>
      <c r="D217" s="33" t="s">
        <v>228</v>
      </c>
      <c r="E217" s="34">
        <v>45500</v>
      </c>
    </row>
    <row r="218" spans="1:5" s="29" customFormat="1" ht="12.75">
      <c r="A218" s="30"/>
      <c r="B218" s="31"/>
      <c r="C218" s="32" t="s">
        <v>174</v>
      </c>
      <c r="D218" s="33" t="s">
        <v>175</v>
      </c>
      <c r="E218" s="34">
        <v>26200</v>
      </c>
    </row>
    <row r="219" spans="1:5" s="29" customFormat="1" ht="12.75">
      <c r="A219" s="30"/>
      <c r="B219" s="31"/>
      <c r="C219" s="32" t="s">
        <v>164</v>
      </c>
      <c r="D219" s="33" t="s">
        <v>165</v>
      </c>
      <c r="E219" s="34">
        <v>18500</v>
      </c>
    </row>
    <row r="220" spans="1:5" s="29" customFormat="1" ht="12.75">
      <c r="A220" s="30"/>
      <c r="B220" s="31"/>
      <c r="C220" s="32" t="s">
        <v>166</v>
      </c>
      <c r="D220" s="33" t="s">
        <v>167</v>
      </c>
      <c r="E220" s="34">
        <v>1500</v>
      </c>
    </row>
    <row r="221" spans="1:5" s="29" customFormat="1" ht="12.75">
      <c r="A221" s="30"/>
      <c r="B221" s="31"/>
      <c r="C221" s="32" t="s">
        <v>168</v>
      </c>
      <c r="D221" s="33" t="s">
        <v>169</v>
      </c>
      <c r="E221" s="34">
        <v>3500</v>
      </c>
    </row>
    <row r="222" spans="1:5" s="29" customFormat="1" ht="12.75">
      <c r="A222" s="30"/>
      <c r="B222" s="31"/>
      <c r="C222" s="32" t="s">
        <v>170</v>
      </c>
      <c r="D222" s="33" t="s">
        <v>171</v>
      </c>
      <c r="E222" s="34">
        <v>500</v>
      </c>
    </row>
    <row r="223" spans="1:5" s="29" customFormat="1" ht="12.75">
      <c r="A223" s="30"/>
      <c r="B223" s="31"/>
      <c r="C223" s="32" t="s">
        <v>145</v>
      </c>
      <c r="D223" s="33" t="s">
        <v>146</v>
      </c>
      <c r="E223" s="34">
        <v>36000</v>
      </c>
    </row>
    <row r="224" spans="1:5" s="29" customFormat="1" ht="12.75">
      <c r="A224" s="30"/>
      <c r="B224" s="31"/>
      <c r="C224" s="32" t="s">
        <v>151</v>
      </c>
      <c r="D224" s="33" t="s">
        <v>152</v>
      </c>
      <c r="E224" s="34">
        <v>6000</v>
      </c>
    </row>
    <row r="225" spans="1:5" s="29" customFormat="1" ht="12.75">
      <c r="A225" s="30"/>
      <c r="B225" s="31"/>
      <c r="C225" s="89">
        <v>4300</v>
      </c>
      <c r="D225" s="90" t="s">
        <v>132</v>
      </c>
      <c r="E225" s="34">
        <v>28000</v>
      </c>
    </row>
    <row r="226" spans="1:5" s="29" customFormat="1" ht="12.75">
      <c r="A226" s="30"/>
      <c r="B226" s="31"/>
      <c r="C226" s="32" t="s">
        <v>176</v>
      </c>
      <c r="D226" s="33" t="s">
        <v>177</v>
      </c>
      <c r="E226" s="34">
        <v>700</v>
      </c>
    </row>
    <row r="227" spans="1:5" s="29" customFormat="1" ht="12.75">
      <c r="A227" s="30"/>
      <c r="B227" s="31"/>
      <c r="C227" s="32" t="s">
        <v>153</v>
      </c>
      <c r="D227" s="33" t="s">
        <v>154</v>
      </c>
      <c r="E227" s="34">
        <v>800</v>
      </c>
    </row>
    <row r="228" spans="1:5" s="29" customFormat="1" ht="12.75">
      <c r="A228" s="30"/>
      <c r="B228" s="31"/>
      <c r="C228" s="32" t="s">
        <v>189</v>
      </c>
      <c r="D228" s="33" t="s">
        <v>190</v>
      </c>
      <c r="E228" s="34">
        <v>800</v>
      </c>
    </row>
    <row r="229" spans="1:5" s="29" customFormat="1" ht="12.75">
      <c r="A229" s="30"/>
      <c r="B229" s="31"/>
      <c r="C229" s="32"/>
      <c r="D229" s="33"/>
      <c r="E229" s="34"/>
    </row>
    <row r="230" spans="1:5" s="29" customFormat="1" ht="12.75">
      <c r="A230" s="40">
        <v>852</v>
      </c>
      <c r="B230" s="41"/>
      <c r="C230" s="42"/>
      <c r="D230" s="41" t="s">
        <v>13</v>
      </c>
      <c r="E230" s="28">
        <f>SUM(E232,E245,E248,E252,E255,E272)</f>
        <v>7935200</v>
      </c>
    </row>
    <row r="231" spans="1:5" s="29" customFormat="1" ht="12.75">
      <c r="A231" s="44"/>
      <c r="B231" s="45"/>
      <c r="C231" s="46"/>
      <c r="D231" s="45"/>
      <c r="E231" s="39"/>
    </row>
    <row r="232" spans="1:5" s="29" customFormat="1" ht="25.5">
      <c r="A232" s="49"/>
      <c r="B232" s="45">
        <v>85212</v>
      </c>
      <c r="C232" s="46"/>
      <c r="D232" s="48" t="s">
        <v>115</v>
      </c>
      <c r="E232" s="47">
        <f>SUM(E233:E243)</f>
        <v>4140000</v>
      </c>
    </row>
    <row r="233" spans="1:5" s="29" customFormat="1" ht="12.75">
      <c r="A233" s="44"/>
      <c r="B233" s="45"/>
      <c r="C233" s="32" t="s">
        <v>229</v>
      </c>
      <c r="D233" s="33" t="s">
        <v>230</v>
      </c>
      <c r="E233" s="34">
        <v>3871000</v>
      </c>
    </row>
    <row r="234" spans="1:5" s="29" customFormat="1" ht="12.75">
      <c r="A234" s="44"/>
      <c r="B234" s="45"/>
      <c r="C234" s="32" t="s">
        <v>164</v>
      </c>
      <c r="D234" s="33" t="s">
        <v>165</v>
      </c>
      <c r="E234" s="34">
        <v>47800</v>
      </c>
    </row>
    <row r="235" spans="1:5" s="29" customFormat="1" ht="12.75">
      <c r="A235" s="44"/>
      <c r="B235" s="45"/>
      <c r="C235" s="32" t="s">
        <v>166</v>
      </c>
      <c r="D235" s="33" t="s">
        <v>231</v>
      </c>
      <c r="E235" s="34">
        <v>3000</v>
      </c>
    </row>
    <row r="236" spans="1:5" s="29" customFormat="1" ht="12.75">
      <c r="A236" s="44"/>
      <c r="B236" s="45"/>
      <c r="C236" s="32" t="s">
        <v>168</v>
      </c>
      <c r="D236" s="33" t="s">
        <v>169</v>
      </c>
      <c r="E236" s="34">
        <v>196900</v>
      </c>
    </row>
    <row r="237" spans="1:5" s="29" customFormat="1" ht="12.75">
      <c r="A237" s="44"/>
      <c r="B237" s="45"/>
      <c r="C237" s="32" t="s">
        <v>170</v>
      </c>
      <c r="D237" s="33" t="s">
        <v>171</v>
      </c>
      <c r="E237" s="34">
        <v>1200</v>
      </c>
    </row>
    <row r="238" spans="1:5" s="29" customFormat="1" ht="12.75">
      <c r="A238" s="44"/>
      <c r="B238" s="45"/>
      <c r="C238" s="32" t="s">
        <v>145</v>
      </c>
      <c r="D238" s="33" t="s">
        <v>146</v>
      </c>
      <c r="E238" s="34">
        <v>8000</v>
      </c>
    </row>
    <row r="239" spans="1:5" s="29" customFormat="1" ht="12.75">
      <c r="A239" s="44"/>
      <c r="B239" s="45"/>
      <c r="C239" s="32" t="s">
        <v>151</v>
      </c>
      <c r="D239" s="33" t="s">
        <v>152</v>
      </c>
      <c r="E239" s="34">
        <v>4000</v>
      </c>
    </row>
    <row r="240" spans="1:5" s="29" customFormat="1" ht="12.75">
      <c r="A240" s="44"/>
      <c r="B240" s="45"/>
      <c r="C240" s="89">
        <v>4300</v>
      </c>
      <c r="D240" s="90" t="s">
        <v>132</v>
      </c>
      <c r="E240" s="34">
        <v>5000</v>
      </c>
    </row>
    <row r="241" spans="1:5" s="29" customFormat="1" ht="12.75">
      <c r="A241" s="44"/>
      <c r="B241" s="45"/>
      <c r="C241" s="32" t="s">
        <v>176</v>
      </c>
      <c r="D241" s="33" t="s">
        <v>177</v>
      </c>
      <c r="E241" s="34">
        <v>500</v>
      </c>
    </row>
    <row r="242" spans="1:5" s="29" customFormat="1" ht="12.75">
      <c r="A242" s="44"/>
      <c r="B242" s="45"/>
      <c r="C242" s="32" t="s">
        <v>153</v>
      </c>
      <c r="D242" s="33" t="s">
        <v>154</v>
      </c>
      <c r="E242" s="34">
        <v>1000</v>
      </c>
    </row>
    <row r="243" spans="1:5" s="29" customFormat="1" ht="12.75">
      <c r="A243" s="44"/>
      <c r="B243" s="45"/>
      <c r="C243" s="32" t="s">
        <v>189</v>
      </c>
      <c r="D243" s="33" t="s">
        <v>190</v>
      </c>
      <c r="E243" s="34">
        <v>1600</v>
      </c>
    </row>
    <row r="244" spans="1:5" s="29" customFormat="1" ht="12.75">
      <c r="A244" s="44"/>
      <c r="B244" s="45"/>
      <c r="C244" s="46"/>
      <c r="D244" s="45"/>
      <c r="E244" s="34"/>
    </row>
    <row r="245" spans="1:5" s="29" customFormat="1" ht="38.25">
      <c r="A245" s="30"/>
      <c r="B245" s="45">
        <v>85213</v>
      </c>
      <c r="C245" s="46"/>
      <c r="D245" s="48" t="s">
        <v>116</v>
      </c>
      <c r="E245" s="47">
        <f>SUM(E246)</f>
        <v>38600</v>
      </c>
    </row>
    <row r="246" spans="1:5" s="29" customFormat="1" ht="12.75">
      <c r="A246" s="30"/>
      <c r="B246" s="50"/>
      <c r="C246" s="32" t="s">
        <v>232</v>
      </c>
      <c r="D246" s="33" t="s">
        <v>233</v>
      </c>
      <c r="E246" s="53">
        <v>38600</v>
      </c>
    </row>
    <row r="247" spans="1:5" s="29" customFormat="1" ht="12.75">
      <c r="A247" s="30"/>
      <c r="B247" s="31"/>
      <c r="C247" s="32"/>
      <c r="D247" s="33"/>
      <c r="E247" s="34"/>
    </row>
    <row r="248" spans="1:5" s="95" customFormat="1" ht="25.5">
      <c r="A248" s="35"/>
      <c r="B248" s="91">
        <v>85214</v>
      </c>
      <c r="C248" s="37"/>
      <c r="D248" s="38" t="s">
        <v>117</v>
      </c>
      <c r="E248" s="39">
        <f>SUM(E249:E250)</f>
        <v>1056840</v>
      </c>
    </row>
    <row r="249" spans="1:5" s="29" customFormat="1" ht="12.75">
      <c r="A249" s="30"/>
      <c r="B249" s="106"/>
      <c r="C249" s="32" t="s">
        <v>229</v>
      </c>
      <c r="D249" s="33" t="s">
        <v>234</v>
      </c>
      <c r="E249" s="34">
        <v>868840</v>
      </c>
    </row>
    <row r="250" spans="1:5" s="29" customFormat="1" ht="12.75">
      <c r="A250" s="30"/>
      <c r="B250" s="106"/>
      <c r="C250" s="32" t="s">
        <v>168</v>
      </c>
      <c r="D250" s="33" t="s">
        <v>169</v>
      </c>
      <c r="E250" s="34">
        <v>188000</v>
      </c>
    </row>
    <row r="251" spans="1:5" s="29" customFormat="1" ht="12.75">
      <c r="A251" s="30"/>
      <c r="B251" s="106"/>
      <c r="C251" s="32"/>
      <c r="D251" s="33"/>
      <c r="E251" s="34"/>
    </row>
    <row r="252" spans="1:5" s="29" customFormat="1" ht="12.75">
      <c r="A252" s="35"/>
      <c r="B252" s="91">
        <v>85215</v>
      </c>
      <c r="C252" s="37"/>
      <c r="D252" s="38" t="s">
        <v>235</v>
      </c>
      <c r="E252" s="39">
        <f>SUM(E253)</f>
        <v>1800000</v>
      </c>
    </row>
    <row r="253" spans="1:5" s="29" customFormat="1" ht="12.75">
      <c r="A253" s="92"/>
      <c r="B253" s="31"/>
      <c r="C253" s="32" t="s">
        <v>229</v>
      </c>
      <c r="D253" s="33" t="s">
        <v>234</v>
      </c>
      <c r="E253" s="34">
        <v>1800000</v>
      </c>
    </row>
    <row r="254" spans="1:5" s="29" customFormat="1" ht="12.75">
      <c r="A254" s="92"/>
      <c r="B254" s="31"/>
      <c r="C254" s="32"/>
      <c r="D254" s="33"/>
      <c r="E254" s="34"/>
    </row>
    <row r="255" spans="1:5" s="29" customFormat="1" ht="12.75">
      <c r="A255" s="35"/>
      <c r="B255" s="91">
        <v>85219</v>
      </c>
      <c r="C255" s="37"/>
      <c r="D255" s="38" t="s">
        <v>120</v>
      </c>
      <c r="E255" s="39">
        <f>SUM(E256:E270)</f>
        <v>698000</v>
      </c>
    </row>
    <row r="256" spans="1:5" s="29" customFormat="1" ht="12.75">
      <c r="A256" s="30"/>
      <c r="B256" s="106"/>
      <c r="C256" s="32" t="s">
        <v>179</v>
      </c>
      <c r="D256" s="33" t="s">
        <v>180</v>
      </c>
      <c r="E256" s="34">
        <v>11800</v>
      </c>
    </row>
    <row r="257" spans="1:5" s="29" customFormat="1" ht="12.75">
      <c r="A257" s="30"/>
      <c r="B257" s="106"/>
      <c r="C257" s="32" t="s">
        <v>164</v>
      </c>
      <c r="D257" s="33" t="s">
        <v>165</v>
      </c>
      <c r="E257" s="34">
        <v>473600</v>
      </c>
    </row>
    <row r="258" spans="1:5" s="29" customFormat="1" ht="12.75">
      <c r="A258" s="30"/>
      <c r="B258" s="106"/>
      <c r="C258" s="32" t="s">
        <v>166</v>
      </c>
      <c r="D258" s="33" t="s">
        <v>167</v>
      </c>
      <c r="E258" s="34">
        <v>38000</v>
      </c>
    </row>
    <row r="259" spans="1:5" s="95" customFormat="1" ht="12.75">
      <c r="A259" s="30"/>
      <c r="B259" s="106"/>
      <c r="C259" s="32" t="s">
        <v>168</v>
      </c>
      <c r="D259" s="33" t="s">
        <v>169</v>
      </c>
      <c r="E259" s="34">
        <v>91000</v>
      </c>
    </row>
    <row r="260" spans="1:5" s="29" customFormat="1" ht="12.75">
      <c r="A260" s="30"/>
      <c r="B260" s="106"/>
      <c r="C260" s="32" t="s">
        <v>170</v>
      </c>
      <c r="D260" s="33" t="s">
        <v>171</v>
      </c>
      <c r="E260" s="34">
        <v>12500</v>
      </c>
    </row>
    <row r="261" spans="1:5" s="29" customFormat="1" ht="25.5">
      <c r="A261" s="30"/>
      <c r="B261" s="106"/>
      <c r="C261" s="32" t="s">
        <v>181</v>
      </c>
      <c r="D261" s="33" t="s">
        <v>182</v>
      </c>
      <c r="E261" s="34">
        <v>2000</v>
      </c>
    </row>
    <row r="262" spans="1:5" s="29" customFormat="1" ht="12.75">
      <c r="A262" s="30"/>
      <c r="B262" s="106"/>
      <c r="C262" s="32" t="s">
        <v>183</v>
      </c>
      <c r="D262" s="33" t="s">
        <v>184</v>
      </c>
      <c r="E262" s="34">
        <v>1000</v>
      </c>
    </row>
    <row r="263" spans="1:5" s="29" customFormat="1" ht="12.75">
      <c r="A263" s="30"/>
      <c r="B263" s="106"/>
      <c r="C263" s="32" t="s">
        <v>145</v>
      </c>
      <c r="D263" s="33" t="s">
        <v>146</v>
      </c>
      <c r="E263" s="34">
        <v>21000</v>
      </c>
    </row>
    <row r="264" spans="1:5" s="29" customFormat="1" ht="12.75">
      <c r="A264" s="30"/>
      <c r="B264" s="106"/>
      <c r="C264" s="32" t="s">
        <v>151</v>
      </c>
      <c r="D264" s="33" t="s">
        <v>152</v>
      </c>
      <c r="E264" s="34">
        <v>5000</v>
      </c>
    </row>
    <row r="265" spans="1:5" s="29" customFormat="1" ht="12.75">
      <c r="A265" s="30"/>
      <c r="B265" s="106"/>
      <c r="C265" s="32" t="s">
        <v>185</v>
      </c>
      <c r="D265" s="33" t="s">
        <v>186</v>
      </c>
      <c r="E265" s="34">
        <v>3100</v>
      </c>
    </row>
    <row r="266" spans="1:5" s="29" customFormat="1" ht="12.75">
      <c r="A266" s="30"/>
      <c r="B266" s="106"/>
      <c r="C266" s="89">
        <v>4300</v>
      </c>
      <c r="D266" s="90" t="s">
        <v>132</v>
      </c>
      <c r="E266" s="34">
        <v>11000</v>
      </c>
    </row>
    <row r="267" spans="1:5" s="29" customFormat="1" ht="12.75">
      <c r="A267" s="30"/>
      <c r="B267" s="106"/>
      <c r="C267" s="89" t="s">
        <v>187</v>
      </c>
      <c r="D267" s="90" t="s">
        <v>188</v>
      </c>
      <c r="E267" s="34">
        <v>1000</v>
      </c>
    </row>
    <row r="268" spans="1:5" s="29" customFormat="1" ht="12.75">
      <c r="A268" s="30"/>
      <c r="B268" s="106"/>
      <c r="C268" s="32" t="s">
        <v>176</v>
      </c>
      <c r="D268" s="33" t="s">
        <v>177</v>
      </c>
      <c r="E268" s="34">
        <v>500</v>
      </c>
    </row>
    <row r="269" spans="1:5" s="29" customFormat="1" ht="12.75">
      <c r="A269" s="30"/>
      <c r="B269" s="106"/>
      <c r="C269" s="32" t="s">
        <v>153</v>
      </c>
      <c r="D269" s="33" t="s">
        <v>154</v>
      </c>
      <c r="E269" s="34">
        <v>2500</v>
      </c>
    </row>
    <row r="270" spans="1:5" s="29" customFormat="1" ht="12.75">
      <c r="A270" s="30"/>
      <c r="B270" s="106"/>
      <c r="C270" s="32" t="s">
        <v>189</v>
      </c>
      <c r="D270" s="33" t="s">
        <v>190</v>
      </c>
      <c r="E270" s="34">
        <v>24000</v>
      </c>
    </row>
    <row r="271" spans="1:5" s="29" customFormat="1" ht="12.75">
      <c r="A271" s="30"/>
      <c r="B271" s="106"/>
      <c r="C271" s="32"/>
      <c r="D271" s="33"/>
      <c r="E271" s="34"/>
    </row>
    <row r="272" spans="1:5" s="29" customFormat="1" ht="12.75">
      <c r="A272" s="35"/>
      <c r="B272" s="91">
        <v>85295</v>
      </c>
      <c r="C272" s="37"/>
      <c r="D272" s="38" t="s">
        <v>121</v>
      </c>
      <c r="E272" s="39">
        <f>SUM(E273:E273)</f>
        <v>201760</v>
      </c>
    </row>
    <row r="273" spans="1:5" s="29" customFormat="1" ht="12.75">
      <c r="A273" s="30"/>
      <c r="B273" s="106"/>
      <c r="C273" s="32" t="s">
        <v>229</v>
      </c>
      <c r="D273" s="33" t="s">
        <v>234</v>
      </c>
      <c r="E273" s="34">
        <v>201760</v>
      </c>
    </row>
    <row r="274" spans="1:5" s="29" customFormat="1" ht="12.75">
      <c r="A274" s="30"/>
      <c r="B274" s="31"/>
      <c r="C274" s="32"/>
      <c r="D274" s="33"/>
      <c r="E274" s="34"/>
    </row>
    <row r="275" spans="1:5" s="29" customFormat="1" ht="12.75">
      <c r="A275" s="25" t="s">
        <v>236</v>
      </c>
      <c r="B275" s="26"/>
      <c r="C275" s="27"/>
      <c r="D275" s="26" t="s">
        <v>26</v>
      </c>
      <c r="E275" s="28">
        <f>SUM(E277,E284)</f>
        <v>450584</v>
      </c>
    </row>
    <row r="276" spans="1:5" s="29" customFormat="1" ht="12.75">
      <c r="A276" s="30"/>
      <c r="B276" s="31"/>
      <c r="C276" s="32"/>
      <c r="D276" s="33"/>
      <c r="E276" s="34"/>
    </row>
    <row r="277" spans="1:5" s="29" customFormat="1" ht="25.5">
      <c r="A277" s="35"/>
      <c r="B277" s="36" t="s">
        <v>237</v>
      </c>
      <c r="C277" s="37"/>
      <c r="D277" s="38" t="s">
        <v>238</v>
      </c>
      <c r="E277" s="39">
        <f>SUM(E278:E282)</f>
        <v>435584</v>
      </c>
    </row>
    <row r="278" spans="1:5" s="29" customFormat="1" ht="12.75">
      <c r="A278" s="30"/>
      <c r="B278" s="31"/>
      <c r="C278" s="32" t="s">
        <v>164</v>
      </c>
      <c r="D278" s="33" t="s">
        <v>165</v>
      </c>
      <c r="E278" s="34">
        <v>326000</v>
      </c>
    </row>
    <row r="279" spans="1:5" s="29" customFormat="1" ht="12.75">
      <c r="A279" s="30"/>
      <c r="B279" s="31"/>
      <c r="C279" s="32" t="s">
        <v>166</v>
      </c>
      <c r="D279" s="33" t="s">
        <v>167</v>
      </c>
      <c r="E279" s="34">
        <v>24500</v>
      </c>
    </row>
    <row r="280" spans="1:5" s="29" customFormat="1" ht="12.75">
      <c r="A280" s="30"/>
      <c r="B280" s="31"/>
      <c r="C280" s="32" t="s">
        <v>168</v>
      </c>
      <c r="D280" s="33" t="s">
        <v>169</v>
      </c>
      <c r="E280" s="34">
        <v>60000</v>
      </c>
    </row>
    <row r="281" spans="1:5" s="29" customFormat="1" ht="12.75">
      <c r="A281" s="30"/>
      <c r="B281" s="31"/>
      <c r="C281" s="32" t="s">
        <v>170</v>
      </c>
      <c r="D281" s="33" t="s">
        <v>171</v>
      </c>
      <c r="E281" s="34">
        <v>8200</v>
      </c>
    </row>
    <row r="282" spans="1:5" s="29" customFormat="1" ht="12.75">
      <c r="A282" s="30"/>
      <c r="B282" s="31"/>
      <c r="C282" s="32" t="s">
        <v>189</v>
      </c>
      <c r="D282" s="33" t="s">
        <v>190</v>
      </c>
      <c r="E282" s="34">
        <v>16884</v>
      </c>
    </row>
    <row r="283" spans="1:5" s="29" customFormat="1" ht="12.75">
      <c r="A283" s="30"/>
      <c r="B283" s="31"/>
      <c r="C283" s="32"/>
      <c r="D283" s="33"/>
      <c r="E283" s="34"/>
    </row>
    <row r="284" spans="1:5" s="29" customFormat="1" ht="25.5">
      <c r="A284" s="35"/>
      <c r="B284" s="36" t="s">
        <v>239</v>
      </c>
      <c r="C284" s="37"/>
      <c r="D284" s="38" t="s">
        <v>121</v>
      </c>
      <c r="E284" s="39">
        <f>SUM(E285:E287)</f>
        <v>15000</v>
      </c>
    </row>
    <row r="285" spans="1:5" s="29" customFormat="1" ht="12.75">
      <c r="A285" s="30"/>
      <c r="B285" s="31"/>
      <c r="C285" s="32" t="s">
        <v>145</v>
      </c>
      <c r="D285" s="33" t="s">
        <v>146</v>
      </c>
      <c r="E285" s="34">
        <v>9000</v>
      </c>
    </row>
    <row r="286" spans="1:5" s="29" customFormat="1" ht="12.75">
      <c r="A286" s="30"/>
      <c r="B286" s="31"/>
      <c r="C286" s="32" t="s">
        <v>209</v>
      </c>
      <c r="D286" s="33" t="s">
        <v>210</v>
      </c>
      <c r="E286" s="34">
        <v>1000</v>
      </c>
    </row>
    <row r="287" spans="1:5" s="29" customFormat="1" ht="12.75">
      <c r="A287" s="30"/>
      <c r="B287" s="31"/>
      <c r="C287" s="32" t="s">
        <v>131</v>
      </c>
      <c r="D287" s="33" t="s">
        <v>132</v>
      </c>
      <c r="E287" s="34">
        <v>5000</v>
      </c>
    </row>
    <row r="288" spans="1:5" s="29" customFormat="1" ht="12.75">
      <c r="A288" s="30"/>
      <c r="B288" s="31"/>
      <c r="C288" s="32"/>
      <c r="D288" s="33"/>
      <c r="E288" s="34"/>
    </row>
    <row r="289" spans="1:5" s="95" customFormat="1" ht="12.75">
      <c r="A289" s="25" t="s">
        <v>240</v>
      </c>
      <c r="B289" s="26"/>
      <c r="C289" s="27"/>
      <c r="D289" s="26" t="s">
        <v>27</v>
      </c>
      <c r="E289" s="28">
        <f>SUM(E291,E295,E298,E301,E304,E310)</f>
        <v>3364650</v>
      </c>
    </row>
    <row r="290" spans="1:5" s="29" customFormat="1" ht="12.75">
      <c r="A290" s="92"/>
      <c r="B290" s="31"/>
      <c r="C290" s="32"/>
      <c r="D290" s="31"/>
      <c r="E290" s="34"/>
    </row>
    <row r="291" spans="1:5" s="29" customFormat="1" ht="12.75">
      <c r="A291" s="92"/>
      <c r="B291" s="91">
        <v>90001</v>
      </c>
      <c r="C291" s="37"/>
      <c r="D291" s="38" t="s">
        <v>241</v>
      </c>
      <c r="E291" s="39">
        <f>SUM(E292:E293)</f>
        <v>340000</v>
      </c>
    </row>
    <row r="292" spans="1:5" s="29" customFormat="1" ht="12.75">
      <c r="A292" s="92"/>
      <c r="B292" s="106"/>
      <c r="C292" s="32" t="s">
        <v>447</v>
      </c>
      <c r="D292" s="33" t="s">
        <v>467</v>
      </c>
      <c r="E292" s="34">
        <v>280000</v>
      </c>
    </row>
    <row r="293" spans="1:5" s="29" customFormat="1" ht="12.75">
      <c r="A293" s="92"/>
      <c r="B293" s="31"/>
      <c r="C293" s="32" t="s">
        <v>131</v>
      </c>
      <c r="D293" s="33" t="s">
        <v>132</v>
      </c>
      <c r="E293" s="34">
        <v>60000</v>
      </c>
    </row>
    <row r="294" spans="1:5" s="29" customFormat="1" ht="12.75">
      <c r="A294" s="92"/>
      <c r="B294" s="31"/>
      <c r="C294" s="32"/>
      <c r="D294" s="31"/>
      <c r="E294" s="34"/>
    </row>
    <row r="295" spans="1:5" s="29" customFormat="1" ht="25.5">
      <c r="A295" s="92"/>
      <c r="B295" s="36" t="s">
        <v>242</v>
      </c>
      <c r="C295" s="37"/>
      <c r="D295" s="38" t="s">
        <v>243</v>
      </c>
      <c r="E295" s="39">
        <f>SUM(E296:E296)</f>
        <v>85000</v>
      </c>
    </row>
    <row r="296" spans="1:5" s="29" customFormat="1" ht="12.75">
      <c r="A296" s="92"/>
      <c r="B296" s="31"/>
      <c r="C296" s="32">
        <v>4300</v>
      </c>
      <c r="D296" s="33" t="s">
        <v>132</v>
      </c>
      <c r="E296" s="34">
        <v>85000</v>
      </c>
    </row>
    <row r="297" spans="1:5" s="29" customFormat="1" ht="12.75">
      <c r="A297" s="92"/>
      <c r="B297" s="31"/>
      <c r="C297" s="32"/>
      <c r="D297" s="31"/>
      <c r="E297" s="34"/>
    </row>
    <row r="298" spans="1:5" s="29" customFormat="1" ht="25.5">
      <c r="A298" s="35"/>
      <c r="B298" s="36" t="s">
        <v>244</v>
      </c>
      <c r="C298" s="37"/>
      <c r="D298" s="38" t="s">
        <v>245</v>
      </c>
      <c r="E298" s="39">
        <f>SUM(E299:E299)</f>
        <v>750000</v>
      </c>
    </row>
    <row r="299" spans="1:5" s="29" customFormat="1" ht="12.75">
      <c r="A299" s="30"/>
      <c r="B299" s="31"/>
      <c r="C299" s="32">
        <v>4300</v>
      </c>
      <c r="D299" s="33" t="s">
        <v>132</v>
      </c>
      <c r="E299" s="34">
        <v>750000</v>
      </c>
    </row>
    <row r="300" spans="1:5" s="29" customFormat="1" ht="12.75">
      <c r="A300" s="35"/>
      <c r="B300" s="36"/>
      <c r="C300" s="32"/>
      <c r="D300" s="33"/>
      <c r="E300" s="39"/>
    </row>
    <row r="301" spans="1:5" s="29" customFormat="1" ht="25.5">
      <c r="A301" s="35"/>
      <c r="B301" s="36" t="s">
        <v>246</v>
      </c>
      <c r="C301" s="37"/>
      <c r="D301" s="38" t="s">
        <v>247</v>
      </c>
      <c r="E301" s="39">
        <f>SUM(E302)</f>
        <v>211150</v>
      </c>
    </row>
    <row r="302" spans="1:5" s="29" customFormat="1" ht="12.75">
      <c r="A302" s="92"/>
      <c r="B302" s="31"/>
      <c r="C302" s="32">
        <v>4300</v>
      </c>
      <c r="D302" s="33" t="s">
        <v>132</v>
      </c>
      <c r="E302" s="34">
        <v>211150</v>
      </c>
    </row>
    <row r="303" spans="1:5" s="29" customFormat="1" ht="12.75">
      <c r="A303" s="101"/>
      <c r="B303" s="36"/>
      <c r="C303" s="32"/>
      <c r="D303" s="33"/>
      <c r="E303" s="39"/>
    </row>
    <row r="304" spans="1:5" s="29" customFormat="1" ht="25.5">
      <c r="A304" s="35"/>
      <c r="B304" s="36" t="s">
        <v>248</v>
      </c>
      <c r="C304" s="37"/>
      <c r="D304" s="38" t="s">
        <v>249</v>
      </c>
      <c r="E304" s="39">
        <f>SUM(E305:E308)</f>
        <v>450400</v>
      </c>
    </row>
    <row r="305" spans="1:5" s="29" customFormat="1" ht="12.75">
      <c r="A305" s="30"/>
      <c r="B305" s="31"/>
      <c r="C305" s="32" t="s">
        <v>151</v>
      </c>
      <c r="D305" s="33" t="s">
        <v>152</v>
      </c>
      <c r="E305" s="34">
        <v>247200</v>
      </c>
    </row>
    <row r="306" spans="1:5" s="29" customFormat="1" ht="12.75">
      <c r="A306" s="30"/>
      <c r="B306" s="31"/>
      <c r="C306" s="89">
        <v>4300</v>
      </c>
      <c r="D306" s="90" t="s">
        <v>132</v>
      </c>
      <c r="E306" s="34">
        <v>135000</v>
      </c>
    </row>
    <row r="307" spans="1:5" s="29" customFormat="1" ht="12.75">
      <c r="A307" s="30"/>
      <c r="B307" s="31"/>
      <c r="C307" s="89" t="s">
        <v>460</v>
      </c>
      <c r="D307" s="90" t="s">
        <v>450</v>
      </c>
      <c r="E307" s="34">
        <v>200</v>
      </c>
    </row>
    <row r="308" spans="1:5" s="29" customFormat="1" ht="12.75">
      <c r="A308" s="30"/>
      <c r="B308" s="31"/>
      <c r="C308" s="89">
        <v>6050</v>
      </c>
      <c r="D308" s="90" t="s">
        <v>141</v>
      </c>
      <c r="E308" s="34">
        <v>68000</v>
      </c>
    </row>
    <row r="309" spans="1:5" s="29" customFormat="1" ht="12.75">
      <c r="A309" s="30"/>
      <c r="B309" s="31"/>
      <c r="C309" s="32"/>
      <c r="D309" s="33"/>
      <c r="E309" s="34"/>
    </row>
    <row r="310" spans="1:5" s="29" customFormat="1" ht="25.5">
      <c r="A310" s="93"/>
      <c r="B310" s="36" t="s">
        <v>250</v>
      </c>
      <c r="C310" s="37"/>
      <c r="D310" s="94" t="s">
        <v>121</v>
      </c>
      <c r="E310" s="104">
        <f>SUM(E311,E314,E320:E321)</f>
        <v>1528100</v>
      </c>
    </row>
    <row r="311" spans="1:5" s="29" customFormat="1" ht="12.75">
      <c r="A311" s="30"/>
      <c r="B311" s="31"/>
      <c r="C311" s="89">
        <v>4300</v>
      </c>
      <c r="D311" s="90" t="s">
        <v>132</v>
      </c>
      <c r="E311" s="34">
        <f>SUM(E312:E313)</f>
        <v>126100</v>
      </c>
    </row>
    <row r="312" spans="1:5" s="29" customFormat="1" ht="25.5">
      <c r="A312" s="30"/>
      <c r="B312" s="31"/>
      <c r="C312" s="107" t="s">
        <v>15</v>
      </c>
      <c r="D312" s="33" t="s">
        <v>251</v>
      </c>
      <c r="E312" s="34">
        <v>112000</v>
      </c>
    </row>
    <row r="313" spans="1:5" s="29" customFormat="1" ht="12.75">
      <c r="A313" s="96"/>
      <c r="B313" s="31"/>
      <c r="C313" s="107" t="s">
        <v>15</v>
      </c>
      <c r="D313" s="108" t="s">
        <v>252</v>
      </c>
      <c r="E313" s="34">
        <v>14100</v>
      </c>
    </row>
    <row r="314" spans="1:5" s="29" customFormat="1" ht="12.75">
      <c r="A314" s="30"/>
      <c r="B314" s="31"/>
      <c r="C314" s="32" t="s">
        <v>253</v>
      </c>
      <c r="D314" s="33" t="s">
        <v>141</v>
      </c>
      <c r="E314" s="34">
        <f>SUM(E315:E318)</f>
        <v>1152000</v>
      </c>
    </row>
    <row r="315" spans="1:5" s="29" customFormat="1" ht="51">
      <c r="A315" s="30"/>
      <c r="B315" s="31"/>
      <c r="C315" s="109" t="s">
        <v>15</v>
      </c>
      <c r="D315" s="33" t="s">
        <v>254</v>
      </c>
      <c r="E315" s="34">
        <v>120000</v>
      </c>
    </row>
    <row r="316" spans="1:5" s="29" customFormat="1" ht="12.75">
      <c r="A316" s="30"/>
      <c r="B316" s="31"/>
      <c r="C316" s="109" t="s">
        <v>15</v>
      </c>
      <c r="D316" s="33" t="s">
        <v>255</v>
      </c>
      <c r="E316" s="34">
        <v>970000</v>
      </c>
    </row>
    <row r="317" spans="1:5" s="29" customFormat="1" ht="12.75">
      <c r="A317" s="30"/>
      <c r="B317" s="31"/>
      <c r="C317" s="109" t="s">
        <v>15</v>
      </c>
      <c r="D317" s="33" t="s">
        <v>464</v>
      </c>
      <c r="E317" s="34">
        <v>12000</v>
      </c>
    </row>
    <row r="318" spans="1:5" s="29" customFormat="1" ht="12.75">
      <c r="A318" s="30"/>
      <c r="B318" s="31"/>
      <c r="C318" s="109" t="s">
        <v>15</v>
      </c>
      <c r="D318" s="33" t="s">
        <v>465</v>
      </c>
      <c r="E318" s="34">
        <v>50000</v>
      </c>
    </row>
    <row r="319" spans="1:5" s="95" customFormat="1" ht="12.75">
      <c r="A319" s="35"/>
      <c r="B319" s="36"/>
      <c r="C319" s="355" t="s">
        <v>15</v>
      </c>
      <c r="D319" s="38" t="s">
        <v>256</v>
      </c>
      <c r="E319" s="39">
        <f>SUM(E320:E321)</f>
        <v>250000</v>
      </c>
    </row>
    <row r="320" spans="1:5" s="29" customFormat="1" ht="12.75">
      <c r="A320" s="30"/>
      <c r="B320" s="31"/>
      <c r="C320" s="32" t="s">
        <v>142</v>
      </c>
      <c r="D320" s="33" t="s">
        <v>141</v>
      </c>
      <c r="E320" s="34">
        <v>139240</v>
      </c>
    </row>
    <row r="321" spans="1:5" s="29" customFormat="1" ht="12.75">
      <c r="A321" s="30"/>
      <c r="B321" s="31"/>
      <c r="C321" s="32" t="s">
        <v>140</v>
      </c>
      <c r="D321" s="33" t="s">
        <v>141</v>
      </c>
      <c r="E321" s="34">
        <v>110760</v>
      </c>
    </row>
    <row r="322" spans="1:5" s="29" customFormat="1" ht="12.75">
      <c r="A322" s="30"/>
      <c r="B322" s="31"/>
      <c r="C322" s="107"/>
      <c r="D322" s="33"/>
      <c r="E322" s="34"/>
    </row>
    <row r="323" spans="1:5" s="110" customFormat="1" ht="12.75">
      <c r="A323" s="25" t="s">
        <v>257</v>
      </c>
      <c r="B323" s="26"/>
      <c r="C323" s="27"/>
      <c r="D323" s="26" t="s">
        <v>16</v>
      </c>
      <c r="E323" s="28">
        <f>SUM(E325,E328,E331)</f>
        <v>661000</v>
      </c>
    </row>
    <row r="324" spans="1:5" s="110" customFormat="1" ht="12.75">
      <c r="A324" s="101"/>
      <c r="B324" s="36"/>
      <c r="C324" s="32"/>
      <c r="D324" s="36"/>
      <c r="E324" s="34"/>
    </row>
    <row r="325" spans="1:5" s="29" customFormat="1" ht="25.5">
      <c r="A325" s="35"/>
      <c r="B325" s="36" t="s">
        <v>258</v>
      </c>
      <c r="C325" s="37"/>
      <c r="D325" s="38" t="s">
        <v>124</v>
      </c>
      <c r="E325" s="39">
        <f>SUM(E326:E326)</f>
        <v>630000</v>
      </c>
    </row>
    <row r="326" spans="1:5" s="29" customFormat="1" ht="25.5">
      <c r="A326" s="35"/>
      <c r="B326" s="36"/>
      <c r="C326" s="32" t="s">
        <v>259</v>
      </c>
      <c r="D326" s="33" t="s">
        <v>260</v>
      </c>
      <c r="E326" s="34">
        <v>630000</v>
      </c>
    </row>
    <row r="327" spans="1:5" s="29" customFormat="1" ht="12.75">
      <c r="A327" s="35"/>
      <c r="B327" s="36"/>
      <c r="C327" s="32"/>
      <c r="D327" s="33"/>
      <c r="E327" s="34"/>
    </row>
    <row r="328" spans="1:5" s="29" customFormat="1" ht="25.5">
      <c r="A328" s="35"/>
      <c r="B328" s="36" t="s">
        <v>261</v>
      </c>
      <c r="C328" s="37"/>
      <c r="D328" s="38" t="s">
        <v>262</v>
      </c>
      <c r="E328" s="39">
        <f>SUM(E329:E329)</f>
        <v>17000</v>
      </c>
    </row>
    <row r="329" spans="1:5" s="29" customFormat="1" ht="12.75">
      <c r="A329" s="30"/>
      <c r="B329" s="31"/>
      <c r="C329" s="32" t="s">
        <v>145</v>
      </c>
      <c r="D329" s="33" t="s">
        <v>146</v>
      </c>
      <c r="E329" s="34">
        <v>17000</v>
      </c>
    </row>
    <row r="330" spans="1:5" s="29" customFormat="1" ht="12.75">
      <c r="A330" s="30"/>
      <c r="B330" s="31"/>
      <c r="C330" s="32"/>
      <c r="D330" s="33"/>
      <c r="E330" s="34"/>
    </row>
    <row r="331" spans="1:5" s="29" customFormat="1" ht="25.5">
      <c r="A331" s="35"/>
      <c r="B331" s="36" t="s">
        <v>263</v>
      </c>
      <c r="C331" s="37"/>
      <c r="D331" s="38" t="s">
        <v>121</v>
      </c>
      <c r="E331" s="39">
        <f>SUM(E332:E332)</f>
        <v>14000</v>
      </c>
    </row>
    <row r="332" spans="1:5" s="29" customFormat="1" ht="12.75">
      <c r="A332" s="30"/>
      <c r="B332" s="31"/>
      <c r="C332" s="32">
        <v>4300</v>
      </c>
      <c r="D332" s="33" t="s">
        <v>132</v>
      </c>
      <c r="E332" s="34">
        <v>14000</v>
      </c>
    </row>
    <row r="333" spans="1:5" s="29" customFormat="1" ht="12.75">
      <c r="A333" s="30"/>
      <c r="B333" s="31"/>
      <c r="C333" s="32"/>
      <c r="D333" s="33"/>
      <c r="E333" s="34"/>
    </row>
    <row r="334" spans="1:5" s="29" customFormat="1" ht="12.75">
      <c r="A334" s="25" t="s">
        <v>264</v>
      </c>
      <c r="B334" s="26"/>
      <c r="C334" s="27"/>
      <c r="D334" s="26" t="s">
        <v>28</v>
      </c>
      <c r="E334" s="111">
        <f>SUM(E336)</f>
        <v>219000</v>
      </c>
    </row>
    <row r="335" spans="1:5" s="29" customFormat="1" ht="12.75">
      <c r="A335" s="30"/>
      <c r="B335" s="31"/>
      <c r="C335" s="32"/>
      <c r="D335" s="33"/>
      <c r="E335" s="112"/>
    </row>
    <row r="336" spans="1:5" s="29" customFormat="1" ht="25.5">
      <c r="A336" s="35"/>
      <c r="B336" s="36" t="s">
        <v>265</v>
      </c>
      <c r="C336" s="37"/>
      <c r="D336" s="38" t="s">
        <v>121</v>
      </c>
      <c r="E336" s="113">
        <f>SUM(E337,E339:E340,E342)</f>
        <v>219000</v>
      </c>
    </row>
    <row r="337" spans="1:5" s="29" customFormat="1" ht="12.75">
      <c r="A337" s="30"/>
      <c r="B337" s="31"/>
      <c r="C337" s="32" t="s">
        <v>145</v>
      </c>
      <c r="D337" s="33" t="s">
        <v>146</v>
      </c>
      <c r="E337" s="114">
        <v>10000</v>
      </c>
    </row>
    <row r="338" spans="1:5" s="95" customFormat="1" ht="12.75">
      <c r="A338" s="35"/>
      <c r="B338" s="36"/>
      <c r="C338" s="37" t="s">
        <v>15</v>
      </c>
      <c r="D338" s="38" t="s">
        <v>475</v>
      </c>
      <c r="E338" s="113">
        <f>SUM(E339:E340)</f>
        <v>200000</v>
      </c>
    </row>
    <row r="339" spans="1:5" s="29" customFormat="1" ht="12.75">
      <c r="A339" s="30"/>
      <c r="B339" s="31"/>
      <c r="C339" s="32" t="s">
        <v>142</v>
      </c>
      <c r="D339" s="33" t="s">
        <v>141</v>
      </c>
      <c r="E339" s="114">
        <v>118225</v>
      </c>
    </row>
    <row r="340" spans="1:5" s="29" customFormat="1" ht="12.75">
      <c r="A340" s="30"/>
      <c r="B340" s="31"/>
      <c r="C340" s="32" t="s">
        <v>140</v>
      </c>
      <c r="D340" s="33" t="s">
        <v>141</v>
      </c>
      <c r="E340" s="114">
        <v>81775</v>
      </c>
    </row>
    <row r="341" spans="1:5" s="29" customFormat="1" ht="12.75">
      <c r="A341" s="30"/>
      <c r="B341" s="31"/>
      <c r="C341" s="32"/>
      <c r="D341" s="33"/>
      <c r="E341" s="114"/>
    </row>
    <row r="342" spans="1:5" s="29" customFormat="1" ht="12.75">
      <c r="A342" s="30"/>
      <c r="B342" s="31"/>
      <c r="C342" s="32" t="s">
        <v>155</v>
      </c>
      <c r="D342" s="33" t="s">
        <v>156</v>
      </c>
      <c r="E342" s="114">
        <v>9000</v>
      </c>
    </row>
    <row r="343" spans="1:5" s="29" customFormat="1" ht="13.5" thickBot="1">
      <c r="A343" s="30"/>
      <c r="B343" s="31"/>
      <c r="C343" s="89"/>
      <c r="D343" s="90"/>
      <c r="E343" s="114"/>
    </row>
    <row r="344" spans="1:5" s="29" customFormat="1" ht="16.5" thickBot="1" thickTop="1">
      <c r="A344" s="387" t="s">
        <v>127</v>
      </c>
      <c r="B344" s="388"/>
      <c r="C344" s="388"/>
      <c r="D344" s="389"/>
      <c r="E344" s="115">
        <f>SUM(E5,E13,E21,E27,E44,E61,E108,E114,E133,E139,E146,E151,E214,E230,E275,E289,E323,E334)</f>
        <v>30797921</v>
      </c>
    </row>
    <row r="345" spans="1:4" s="29" customFormat="1" ht="13.5" thickTop="1">
      <c r="A345" s="70"/>
      <c r="B345" s="71"/>
      <c r="C345" s="72"/>
      <c r="D345" s="70"/>
    </row>
    <row r="346" spans="1:4" s="29" customFormat="1" ht="12.75">
      <c r="A346" s="70"/>
      <c r="B346" s="71"/>
      <c r="C346" s="72"/>
      <c r="D346" s="70"/>
    </row>
    <row r="347" spans="1:4" s="29" customFormat="1" ht="12.75">
      <c r="A347" s="70"/>
      <c r="B347" s="71"/>
      <c r="C347" s="72"/>
      <c r="D347" s="70"/>
    </row>
    <row r="348" spans="1:4" s="29" customFormat="1" ht="12.75">
      <c r="A348" s="70"/>
      <c r="B348" s="71"/>
      <c r="C348" s="72"/>
      <c r="D348" s="70"/>
    </row>
    <row r="349" spans="1:4" s="29" customFormat="1" ht="12.75">
      <c r="A349" s="70"/>
      <c r="B349" s="71"/>
      <c r="C349" s="72"/>
      <c r="D349" s="70"/>
    </row>
    <row r="350" spans="1:4" s="29" customFormat="1" ht="12.75">
      <c r="A350" s="70"/>
      <c r="B350" s="71"/>
      <c r="C350" s="72"/>
      <c r="D350" s="70"/>
    </row>
    <row r="351" spans="1:4" s="29" customFormat="1" ht="12.75">
      <c r="A351" s="70"/>
      <c r="B351" s="71"/>
      <c r="C351" s="72"/>
      <c r="D351" s="70"/>
    </row>
    <row r="352" spans="1:4" s="29" customFormat="1" ht="12.75">
      <c r="A352" s="70"/>
      <c r="B352" s="71"/>
      <c r="C352" s="72"/>
      <c r="D352" s="70"/>
    </row>
    <row r="353" spans="1:4" s="29" customFormat="1" ht="12.75">
      <c r="A353" s="70"/>
      <c r="B353" s="71"/>
      <c r="C353" s="72"/>
      <c r="D353" s="70"/>
    </row>
    <row r="354" spans="1:4" s="29" customFormat="1" ht="12.75">
      <c r="A354" s="70"/>
      <c r="B354" s="71"/>
      <c r="C354" s="72"/>
      <c r="D354" s="70"/>
    </row>
    <row r="355" spans="1:4" s="29" customFormat="1" ht="12.75">
      <c r="A355" s="70"/>
      <c r="B355" s="71"/>
      <c r="C355" s="72"/>
      <c r="D355" s="70"/>
    </row>
    <row r="356" spans="1:4" s="29" customFormat="1" ht="12.75">
      <c r="A356" s="70"/>
      <c r="B356" s="71"/>
      <c r="C356" s="72"/>
      <c r="D356" s="70"/>
    </row>
    <row r="357" spans="1:4" s="29" customFormat="1" ht="12.75">
      <c r="A357" s="70"/>
      <c r="B357" s="71"/>
      <c r="C357" s="72"/>
      <c r="D357" s="70"/>
    </row>
    <row r="358" spans="1:4" s="29" customFormat="1" ht="12.75">
      <c r="A358" s="70"/>
      <c r="B358" s="71"/>
      <c r="C358" s="72"/>
      <c r="D358" s="70"/>
    </row>
    <row r="359" spans="1:4" s="29" customFormat="1" ht="12.75">
      <c r="A359" s="70"/>
      <c r="B359" s="71"/>
      <c r="C359" s="72"/>
      <c r="D359" s="70"/>
    </row>
    <row r="360" spans="1:4" s="29" customFormat="1" ht="12.75">
      <c r="A360" s="70"/>
      <c r="B360" s="71"/>
      <c r="C360" s="72"/>
      <c r="D360" s="70"/>
    </row>
    <row r="361" spans="1:4" s="29" customFormat="1" ht="12.75">
      <c r="A361" s="70"/>
      <c r="B361" s="71"/>
      <c r="C361" s="72"/>
      <c r="D361" s="70"/>
    </row>
    <row r="362" spans="1:4" s="29" customFormat="1" ht="12.75">
      <c r="A362" s="70"/>
      <c r="B362" s="71"/>
      <c r="C362" s="72"/>
      <c r="D362" s="70"/>
    </row>
    <row r="363" spans="1:4" s="29" customFormat="1" ht="12.75">
      <c r="A363" s="70"/>
      <c r="B363" s="71"/>
      <c r="C363" s="72"/>
      <c r="D363" s="70"/>
    </row>
    <row r="364" spans="1:4" s="29" customFormat="1" ht="12.75">
      <c r="A364" s="70"/>
      <c r="B364" s="71"/>
      <c r="C364" s="72"/>
      <c r="D364" s="70"/>
    </row>
    <row r="365" spans="1:4" s="29" customFormat="1" ht="12.75">
      <c r="A365" s="70"/>
      <c r="B365" s="71"/>
      <c r="C365" s="72"/>
      <c r="D365" s="70"/>
    </row>
    <row r="366" spans="1:4" s="29" customFormat="1" ht="12.75">
      <c r="A366" s="70"/>
      <c r="B366" s="71"/>
      <c r="C366" s="72"/>
      <c r="D366" s="70"/>
    </row>
    <row r="367" spans="1:4" s="29" customFormat="1" ht="12.75">
      <c r="A367" s="70"/>
      <c r="B367" s="71"/>
      <c r="C367" s="72"/>
      <c r="D367" s="70"/>
    </row>
    <row r="368" spans="1:4" s="29" customFormat="1" ht="12.75">
      <c r="A368" s="70"/>
      <c r="B368" s="71"/>
      <c r="C368" s="72"/>
      <c r="D368" s="70"/>
    </row>
    <row r="369" spans="1:4" s="95" customFormat="1" ht="12.75">
      <c r="A369" s="70"/>
      <c r="B369" s="71"/>
      <c r="C369" s="72"/>
      <c r="D369" s="70"/>
    </row>
    <row r="370" spans="1:4" s="29" customFormat="1" ht="12.75">
      <c r="A370" s="70"/>
      <c r="B370" s="71"/>
      <c r="C370" s="72"/>
      <c r="D370" s="70"/>
    </row>
    <row r="371" spans="1:4" s="29" customFormat="1" ht="12.75">
      <c r="A371" s="70"/>
      <c r="B371" s="71"/>
      <c r="C371" s="72"/>
      <c r="D371" s="70"/>
    </row>
    <row r="372" spans="1:4" s="29" customFormat="1" ht="12.75">
      <c r="A372" s="70"/>
      <c r="B372" s="71"/>
      <c r="C372" s="72"/>
      <c r="D372" s="70"/>
    </row>
    <row r="373" spans="1:4" s="29" customFormat="1" ht="12.75">
      <c r="A373" s="70"/>
      <c r="B373" s="71"/>
      <c r="C373" s="72"/>
      <c r="D373" s="70"/>
    </row>
    <row r="374" spans="1:4" s="29" customFormat="1" ht="12.75">
      <c r="A374" s="70"/>
      <c r="B374" s="71"/>
      <c r="C374" s="72"/>
      <c r="D374" s="70"/>
    </row>
    <row r="375" spans="1:4" s="29" customFormat="1" ht="12.75">
      <c r="A375" s="70"/>
      <c r="B375" s="71"/>
      <c r="C375" s="72"/>
      <c r="D375" s="70"/>
    </row>
    <row r="376" spans="1:4" s="29" customFormat="1" ht="12.75">
      <c r="A376" s="70"/>
      <c r="B376" s="71"/>
      <c r="C376" s="72"/>
      <c r="D376" s="70"/>
    </row>
    <row r="377" spans="1:4" s="29" customFormat="1" ht="12.75">
      <c r="A377" s="70"/>
      <c r="B377" s="71"/>
      <c r="C377" s="72"/>
      <c r="D377" s="70"/>
    </row>
    <row r="378" spans="1:4" s="29" customFormat="1" ht="12.75">
      <c r="A378" s="70"/>
      <c r="B378" s="71"/>
      <c r="C378" s="72"/>
      <c r="D378" s="70"/>
    </row>
    <row r="379" spans="1:4" s="29" customFormat="1" ht="12.75">
      <c r="A379" s="70"/>
      <c r="B379" s="71"/>
      <c r="C379" s="72"/>
      <c r="D379" s="70"/>
    </row>
    <row r="380" spans="1:4" s="29" customFormat="1" ht="12.75">
      <c r="A380" s="70"/>
      <c r="B380" s="71"/>
      <c r="C380" s="72"/>
      <c r="D380" s="70"/>
    </row>
    <row r="381" spans="1:4" s="29" customFormat="1" ht="12.75">
      <c r="A381" s="70"/>
      <c r="B381" s="71"/>
      <c r="C381" s="72"/>
      <c r="D381" s="70"/>
    </row>
    <row r="382" spans="1:4" s="29" customFormat="1" ht="12.75">
      <c r="A382" s="70"/>
      <c r="B382" s="71"/>
      <c r="C382" s="72"/>
      <c r="D382" s="70"/>
    </row>
    <row r="383" spans="1:4" s="29" customFormat="1" ht="12.75">
      <c r="A383" s="70"/>
      <c r="B383" s="71"/>
      <c r="C383" s="72"/>
      <c r="D383" s="70"/>
    </row>
    <row r="384" spans="1:4" s="29" customFormat="1" ht="12.75">
      <c r="A384" s="70"/>
      <c r="B384" s="71"/>
      <c r="C384" s="72"/>
      <c r="D384" s="70"/>
    </row>
    <row r="385" spans="1:4" s="29" customFormat="1" ht="12.75">
      <c r="A385" s="70"/>
      <c r="B385" s="71"/>
      <c r="C385" s="72"/>
      <c r="D385" s="70"/>
    </row>
    <row r="386" spans="1:4" s="29" customFormat="1" ht="12.75">
      <c r="A386" s="70"/>
      <c r="B386" s="71"/>
      <c r="C386" s="72"/>
      <c r="D386" s="70"/>
    </row>
    <row r="387" spans="1:4" s="29" customFormat="1" ht="12.75">
      <c r="A387" s="70"/>
      <c r="B387" s="71"/>
      <c r="C387" s="72"/>
      <c r="D387" s="70"/>
    </row>
    <row r="388" spans="1:4" s="29" customFormat="1" ht="12.75">
      <c r="A388" s="70"/>
      <c r="B388" s="71"/>
      <c r="C388" s="72"/>
      <c r="D388" s="70"/>
    </row>
    <row r="389" spans="1:4" s="29" customFormat="1" ht="12.75">
      <c r="A389" s="70"/>
      <c r="B389" s="71"/>
      <c r="C389" s="72"/>
      <c r="D389" s="70"/>
    </row>
    <row r="390" spans="1:4" s="29" customFormat="1" ht="12.75">
      <c r="A390" s="70"/>
      <c r="B390" s="71"/>
      <c r="C390" s="72"/>
      <c r="D390" s="70"/>
    </row>
    <row r="391" spans="1:4" s="29" customFormat="1" ht="12.75">
      <c r="A391" s="70"/>
      <c r="B391" s="71"/>
      <c r="C391" s="72"/>
      <c r="D391" s="70"/>
    </row>
    <row r="392" spans="1:4" s="29" customFormat="1" ht="12.75">
      <c r="A392" s="70"/>
      <c r="B392" s="71"/>
      <c r="C392" s="72"/>
      <c r="D392" s="70"/>
    </row>
    <row r="393" spans="1:4" s="29" customFormat="1" ht="12.75">
      <c r="A393" s="70"/>
      <c r="B393" s="71"/>
      <c r="C393" s="72"/>
      <c r="D393" s="70"/>
    </row>
    <row r="394" spans="1:4" s="29" customFormat="1" ht="12.75">
      <c r="A394" s="70"/>
      <c r="B394" s="71"/>
      <c r="C394" s="72"/>
      <c r="D394" s="70"/>
    </row>
    <row r="395" spans="1:4" s="29" customFormat="1" ht="12.75">
      <c r="A395" s="70"/>
      <c r="B395" s="71"/>
      <c r="C395" s="72"/>
      <c r="D395" s="70"/>
    </row>
    <row r="396" spans="1:4" s="29" customFormat="1" ht="12.75">
      <c r="A396" s="70"/>
      <c r="B396" s="71"/>
      <c r="C396" s="72"/>
      <c r="D396" s="70"/>
    </row>
    <row r="397" spans="1:4" s="29" customFormat="1" ht="12.75">
      <c r="A397" s="70"/>
      <c r="B397" s="71"/>
      <c r="C397" s="72"/>
      <c r="D397" s="70"/>
    </row>
    <row r="398" spans="1:4" s="29" customFormat="1" ht="12.75">
      <c r="A398" s="70"/>
      <c r="B398" s="71"/>
      <c r="C398" s="72"/>
      <c r="D398" s="70"/>
    </row>
    <row r="399" spans="1:4" s="29" customFormat="1" ht="12.75">
      <c r="A399" s="70"/>
      <c r="B399" s="71"/>
      <c r="C399" s="72"/>
      <c r="D399" s="70"/>
    </row>
    <row r="400" spans="1:4" s="29" customFormat="1" ht="12.75">
      <c r="A400" s="70"/>
      <c r="B400" s="71"/>
      <c r="C400" s="72"/>
      <c r="D400" s="70"/>
    </row>
    <row r="401" spans="1:4" s="29" customFormat="1" ht="12.75">
      <c r="A401" s="70"/>
      <c r="B401" s="71"/>
      <c r="C401" s="72"/>
      <c r="D401" s="70"/>
    </row>
    <row r="402" spans="1:4" s="29" customFormat="1" ht="12.75">
      <c r="A402" s="70"/>
      <c r="B402" s="71"/>
      <c r="C402" s="72"/>
      <c r="D402" s="70"/>
    </row>
    <row r="403" spans="1:4" s="29" customFormat="1" ht="12.75">
      <c r="A403" s="70"/>
      <c r="B403" s="71"/>
      <c r="C403" s="72"/>
      <c r="D403" s="70"/>
    </row>
    <row r="404" spans="1:4" s="29" customFormat="1" ht="12.75">
      <c r="A404" s="70"/>
      <c r="B404" s="71"/>
      <c r="C404" s="72"/>
      <c r="D404" s="70"/>
    </row>
    <row r="405" spans="1:4" s="29" customFormat="1" ht="12.75">
      <c r="A405" s="70"/>
      <c r="B405" s="71"/>
      <c r="C405" s="72"/>
      <c r="D405" s="70"/>
    </row>
    <row r="406" spans="1:4" s="29" customFormat="1" ht="12.75">
      <c r="A406" s="70"/>
      <c r="B406" s="71"/>
      <c r="C406" s="72"/>
      <c r="D406" s="70"/>
    </row>
    <row r="407" spans="1:4" s="29" customFormat="1" ht="12.75">
      <c r="A407" s="70"/>
      <c r="B407" s="71"/>
      <c r="C407" s="72"/>
      <c r="D407" s="70"/>
    </row>
    <row r="408" spans="1:4" s="29" customFormat="1" ht="12.75">
      <c r="A408" s="70"/>
      <c r="B408" s="71"/>
      <c r="C408" s="72"/>
      <c r="D408" s="70"/>
    </row>
    <row r="409" spans="1:4" s="29" customFormat="1" ht="12.75">
      <c r="A409" s="70"/>
      <c r="B409" s="71"/>
      <c r="C409" s="72"/>
      <c r="D409" s="70"/>
    </row>
    <row r="410" spans="1:4" s="29" customFormat="1" ht="12.75">
      <c r="A410" s="70"/>
      <c r="B410" s="71"/>
      <c r="C410" s="72"/>
      <c r="D410" s="70"/>
    </row>
    <row r="411" spans="1:4" s="29" customFormat="1" ht="12.75">
      <c r="A411" s="70"/>
      <c r="B411" s="71"/>
      <c r="C411" s="72"/>
      <c r="D411" s="70"/>
    </row>
    <row r="412" spans="1:4" s="29" customFormat="1" ht="12.75">
      <c r="A412" s="70"/>
      <c r="B412" s="71"/>
      <c r="C412" s="72"/>
      <c r="D412" s="70"/>
    </row>
    <row r="413" spans="1:4" s="29" customFormat="1" ht="12.75">
      <c r="A413" s="70"/>
      <c r="B413" s="71"/>
      <c r="C413" s="72"/>
      <c r="D413" s="70"/>
    </row>
    <row r="414" spans="1:4" s="29" customFormat="1" ht="12.75">
      <c r="A414" s="70"/>
      <c r="B414" s="71"/>
      <c r="C414" s="72"/>
      <c r="D414" s="70"/>
    </row>
    <row r="415" spans="1:4" s="29" customFormat="1" ht="12.75">
      <c r="A415" s="70"/>
      <c r="B415" s="71"/>
      <c r="C415" s="72"/>
      <c r="D415" s="70"/>
    </row>
    <row r="416" spans="1:4" s="29" customFormat="1" ht="12.75">
      <c r="A416" s="70"/>
      <c r="B416" s="71"/>
      <c r="C416" s="72"/>
      <c r="D416" s="70"/>
    </row>
    <row r="417" spans="1:4" s="29" customFormat="1" ht="12.75">
      <c r="A417" s="70"/>
      <c r="B417" s="71"/>
      <c r="C417" s="72"/>
      <c r="D417" s="70"/>
    </row>
    <row r="418" spans="1:4" s="29" customFormat="1" ht="12.75">
      <c r="A418" s="70"/>
      <c r="B418" s="71"/>
      <c r="C418" s="72"/>
      <c r="D418" s="70"/>
    </row>
    <row r="419" spans="1:4" s="29" customFormat="1" ht="12.75">
      <c r="A419" s="70"/>
      <c r="B419" s="71"/>
      <c r="C419" s="72"/>
      <c r="D419" s="70"/>
    </row>
    <row r="420" spans="1:4" s="29" customFormat="1" ht="12.75">
      <c r="A420" s="70"/>
      <c r="B420" s="71"/>
      <c r="C420" s="72"/>
      <c r="D420" s="70"/>
    </row>
    <row r="421" spans="1:4" s="29" customFormat="1" ht="12.75">
      <c r="A421" s="70"/>
      <c r="B421" s="71"/>
      <c r="C421" s="72"/>
      <c r="D421" s="70"/>
    </row>
    <row r="422" spans="1:4" s="29" customFormat="1" ht="12.75">
      <c r="A422" s="70"/>
      <c r="B422" s="71"/>
      <c r="C422" s="72"/>
      <c r="D422" s="70"/>
    </row>
    <row r="423" spans="1:4" s="29" customFormat="1" ht="12.75">
      <c r="A423" s="70"/>
      <c r="B423" s="71"/>
      <c r="C423" s="72"/>
      <c r="D423" s="70"/>
    </row>
    <row r="424" spans="1:4" s="29" customFormat="1" ht="12.75">
      <c r="A424" s="70"/>
      <c r="B424" s="71"/>
      <c r="C424" s="72"/>
      <c r="D424" s="70"/>
    </row>
    <row r="425" spans="1:4" s="29" customFormat="1" ht="12.75">
      <c r="A425" s="70"/>
      <c r="B425" s="71"/>
      <c r="C425" s="72"/>
      <c r="D425" s="70"/>
    </row>
    <row r="426" spans="1:4" s="29" customFormat="1" ht="12.75">
      <c r="A426" s="70"/>
      <c r="B426" s="71"/>
      <c r="C426" s="72"/>
      <c r="D426" s="70"/>
    </row>
    <row r="427" spans="1:4" s="29" customFormat="1" ht="12.75">
      <c r="A427" s="70"/>
      <c r="B427" s="71"/>
      <c r="C427" s="72"/>
      <c r="D427" s="70"/>
    </row>
    <row r="428" spans="1:4" s="29" customFormat="1" ht="12.75">
      <c r="A428" s="70"/>
      <c r="B428" s="71"/>
      <c r="C428" s="72"/>
      <c r="D428" s="70"/>
    </row>
    <row r="429" spans="1:4" s="29" customFormat="1" ht="12.75">
      <c r="A429" s="70"/>
      <c r="B429" s="71"/>
      <c r="C429" s="72"/>
      <c r="D429" s="70"/>
    </row>
    <row r="430" spans="1:4" s="29" customFormat="1" ht="12.75">
      <c r="A430" s="70"/>
      <c r="B430" s="71"/>
      <c r="C430" s="72"/>
      <c r="D430" s="70"/>
    </row>
    <row r="431" spans="1:4" s="29" customFormat="1" ht="12.75">
      <c r="A431" s="70"/>
      <c r="B431" s="71"/>
      <c r="C431" s="72"/>
      <c r="D431" s="70"/>
    </row>
    <row r="432" spans="1:4" s="29" customFormat="1" ht="12.75">
      <c r="A432" s="70"/>
      <c r="B432" s="71"/>
      <c r="C432" s="72"/>
      <c r="D432" s="70"/>
    </row>
    <row r="433" spans="1:4" s="29" customFormat="1" ht="12.75">
      <c r="A433" s="70"/>
      <c r="B433" s="71"/>
      <c r="C433" s="72"/>
      <c r="D433" s="70"/>
    </row>
    <row r="434" spans="1:4" s="29" customFormat="1" ht="12.75">
      <c r="A434" s="70"/>
      <c r="B434" s="71"/>
      <c r="C434" s="72"/>
      <c r="D434" s="70"/>
    </row>
    <row r="435" spans="1:4" s="29" customFormat="1" ht="12.75">
      <c r="A435" s="70"/>
      <c r="B435" s="71"/>
      <c r="C435" s="72"/>
      <c r="D435" s="70"/>
    </row>
    <row r="436" spans="1:4" s="29" customFormat="1" ht="12.75">
      <c r="A436" s="70"/>
      <c r="B436" s="71"/>
      <c r="C436" s="72"/>
      <c r="D436" s="70"/>
    </row>
    <row r="437" spans="1:4" s="29" customFormat="1" ht="12.75">
      <c r="A437" s="70"/>
      <c r="B437" s="71"/>
      <c r="C437" s="72"/>
      <c r="D437" s="70"/>
    </row>
    <row r="438" spans="1:4" s="29" customFormat="1" ht="12.75">
      <c r="A438" s="70"/>
      <c r="B438" s="71"/>
      <c r="C438" s="72"/>
      <c r="D438" s="70"/>
    </row>
    <row r="439" spans="1:4" s="29" customFormat="1" ht="12.75">
      <c r="A439" s="70"/>
      <c r="B439" s="71"/>
      <c r="C439" s="72"/>
      <c r="D439" s="70"/>
    </row>
    <row r="440" spans="1:4" s="29" customFormat="1" ht="12.75">
      <c r="A440" s="70"/>
      <c r="B440" s="71"/>
      <c r="C440" s="72"/>
      <c r="D440" s="70"/>
    </row>
    <row r="441" spans="1:4" s="29" customFormat="1" ht="12.75">
      <c r="A441" s="70"/>
      <c r="B441" s="71"/>
      <c r="C441" s="72"/>
      <c r="D441" s="70"/>
    </row>
    <row r="442" spans="1:4" s="29" customFormat="1" ht="12.75">
      <c r="A442" s="70"/>
      <c r="B442" s="71"/>
      <c r="C442" s="72"/>
      <c r="D442" s="70"/>
    </row>
    <row r="443" spans="1:4" s="29" customFormat="1" ht="12.75">
      <c r="A443" s="70"/>
      <c r="B443" s="71"/>
      <c r="C443" s="72"/>
      <c r="D443" s="70"/>
    </row>
    <row r="444" spans="1:4" s="29" customFormat="1" ht="12.75">
      <c r="A444" s="70"/>
      <c r="B444" s="71"/>
      <c r="C444" s="72"/>
      <c r="D444" s="70"/>
    </row>
    <row r="445" spans="1:4" s="29" customFormat="1" ht="12.75">
      <c r="A445" s="70"/>
      <c r="B445" s="71"/>
      <c r="C445" s="72"/>
      <c r="D445" s="70"/>
    </row>
    <row r="446" spans="1:4" s="29" customFormat="1" ht="12.75">
      <c r="A446" s="70"/>
      <c r="B446" s="71"/>
      <c r="C446" s="72"/>
      <c r="D446" s="70"/>
    </row>
    <row r="447" spans="1:4" s="29" customFormat="1" ht="12.75">
      <c r="A447" s="70"/>
      <c r="B447" s="71"/>
      <c r="C447" s="72"/>
      <c r="D447" s="70"/>
    </row>
    <row r="448" spans="1:4" s="29" customFormat="1" ht="12.75">
      <c r="A448" s="70"/>
      <c r="B448" s="71"/>
      <c r="C448" s="72"/>
      <c r="D448" s="70"/>
    </row>
    <row r="449" spans="1:4" s="29" customFormat="1" ht="12.75">
      <c r="A449" s="70"/>
      <c r="B449" s="71"/>
      <c r="C449" s="72"/>
      <c r="D449" s="70"/>
    </row>
    <row r="450" spans="1:4" s="29" customFormat="1" ht="12.75">
      <c r="A450" s="70"/>
      <c r="B450" s="71"/>
      <c r="C450" s="72"/>
      <c r="D450" s="70"/>
    </row>
    <row r="451" spans="1:4" s="29" customFormat="1" ht="12.75">
      <c r="A451" s="70"/>
      <c r="B451" s="71"/>
      <c r="C451" s="72"/>
      <c r="D451" s="70"/>
    </row>
    <row r="452" spans="1:4" s="29" customFormat="1" ht="12.75">
      <c r="A452" s="70"/>
      <c r="B452" s="71"/>
      <c r="C452" s="72"/>
      <c r="D452" s="70"/>
    </row>
    <row r="453" spans="1:4" s="29" customFormat="1" ht="12.75">
      <c r="A453" s="70"/>
      <c r="B453" s="71"/>
      <c r="C453" s="72"/>
      <c r="D453" s="70"/>
    </row>
    <row r="454" spans="1:4" s="29" customFormat="1" ht="12.75">
      <c r="A454" s="70"/>
      <c r="B454" s="71"/>
      <c r="C454" s="72"/>
      <c r="D454" s="70"/>
    </row>
    <row r="455" spans="1:4" s="29" customFormat="1" ht="12.75">
      <c r="A455" s="70"/>
      <c r="B455" s="71"/>
      <c r="C455" s="72"/>
      <c r="D455" s="70"/>
    </row>
    <row r="456" spans="1:4" s="29" customFormat="1" ht="12.75">
      <c r="A456" s="70"/>
      <c r="B456" s="71"/>
      <c r="C456" s="72"/>
      <c r="D456" s="70"/>
    </row>
    <row r="457" spans="1:4" s="29" customFormat="1" ht="12.75">
      <c r="A457" s="70"/>
      <c r="B457" s="71"/>
      <c r="C457" s="72"/>
      <c r="D457" s="70"/>
    </row>
    <row r="458" spans="1:4" s="29" customFormat="1" ht="12.75">
      <c r="A458" s="70"/>
      <c r="B458" s="71"/>
      <c r="C458" s="72"/>
      <c r="D458" s="70"/>
    </row>
    <row r="459" spans="1:4" s="29" customFormat="1" ht="12.75">
      <c r="A459" s="70"/>
      <c r="B459" s="71"/>
      <c r="C459" s="72"/>
      <c r="D459" s="70"/>
    </row>
    <row r="460" spans="1:4" s="29" customFormat="1" ht="12.75">
      <c r="A460" s="70"/>
      <c r="B460" s="71"/>
      <c r="C460" s="72"/>
      <c r="D460" s="70"/>
    </row>
    <row r="461" spans="1:4" s="29" customFormat="1" ht="12.75">
      <c r="A461" s="70"/>
      <c r="B461" s="71"/>
      <c r="C461" s="72"/>
      <c r="D461" s="70"/>
    </row>
    <row r="462" spans="1:4" s="29" customFormat="1" ht="12.75">
      <c r="A462" s="70"/>
      <c r="B462" s="71"/>
      <c r="C462" s="72"/>
      <c r="D462" s="70"/>
    </row>
    <row r="463" spans="1:4" s="29" customFormat="1" ht="12.75">
      <c r="A463" s="70"/>
      <c r="B463" s="71"/>
      <c r="C463" s="72"/>
      <c r="D463" s="70"/>
    </row>
    <row r="464" spans="1:4" s="29" customFormat="1" ht="12.75">
      <c r="A464" s="70"/>
      <c r="B464" s="71"/>
      <c r="C464" s="72"/>
      <c r="D464" s="70"/>
    </row>
    <row r="465" spans="1:4" s="29" customFormat="1" ht="12.75">
      <c r="A465" s="70"/>
      <c r="B465" s="71"/>
      <c r="C465" s="72"/>
      <c r="D465" s="70"/>
    </row>
    <row r="466" spans="1:4" s="29" customFormat="1" ht="12.75">
      <c r="A466" s="70"/>
      <c r="B466" s="71"/>
      <c r="C466" s="72"/>
      <c r="D466" s="70"/>
    </row>
    <row r="467" spans="1:4" s="29" customFormat="1" ht="12.75">
      <c r="A467" s="70"/>
      <c r="B467" s="71"/>
      <c r="C467" s="72"/>
      <c r="D467" s="70"/>
    </row>
    <row r="468" spans="1:4" s="29" customFormat="1" ht="12.75">
      <c r="A468" s="70"/>
      <c r="B468" s="71"/>
      <c r="C468" s="72"/>
      <c r="D468" s="70"/>
    </row>
    <row r="469" spans="1:4" s="29" customFormat="1" ht="12.75">
      <c r="A469" s="70"/>
      <c r="B469" s="71"/>
      <c r="C469" s="72"/>
      <c r="D469" s="70"/>
    </row>
    <row r="470" spans="1:4" s="29" customFormat="1" ht="12.75">
      <c r="A470" s="70"/>
      <c r="B470" s="71"/>
      <c r="C470" s="72"/>
      <c r="D470" s="70"/>
    </row>
    <row r="471" spans="1:4" s="29" customFormat="1" ht="12.75">
      <c r="A471" s="70"/>
      <c r="B471" s="71"/>
      <c r="C471" s="72"/>
      <c r="D471" s="70"/>
    </row>
    <row r="472" spans="1:4" s="29" customFormat="1" ht="12.75">
      <c r="A472" s="70"/>
      <c r="B472" s="71"/>
      <c r="C472" s="72"/>
      <c r="D472" s="70"/>
    </row>
    <row r="473" spans="1:4" s="29" customFormat="1" ht="12.75">
      <c r="A473" s="70"/>
      <c r="B473" s="71"/>
      <c r="C473" s="72"/>
      <c r="D473" s="70"/>
    </row>
    <row r="474" spans="1:4" s="29" customFormat="1" ht="12.75">
      <c r="A474" s="70"/>
      <c r="B474" s="71"/>
      <c r="C474" s="72"/>
      <c r="D474" s="70"/>
    </row>
    <row r="475" spans="1:4" s="29" customFormat="1" ht="12.75">
      <c r="A475" s="70"/>
      <c r="B475" s="71"/>
      <c r="C475" s="72"/>
      <c r="D475" s="70"/>
    </row>
    <row r="476" spans="1:4" s="29" customFormat="1" ht="12.75">
      <c r="A476" s="70"/>
      <c r="B476" s="71"/>
      <c r="C476" s="72"/>
      <c r="D476" s="70"/>
    </row>
    <row r="477" spans="1:4" s="29" customFormat="1" ht="12.75">
      <c r="A477" s="70"/>
      <c r="B477" s="71"/>
      <c r="C477" s="72"/>
      <c r="D477" s="70"/>
    </row>
    <row r="478" spans="1:4" s="29" customFormat="1" ht="12.75">
      <c r="A478" s="70"/>
      <c r="B478" s="71"/>
      <c r="C478" s="72"/>
      <c r="D478" s="70"/>
    </row>
    <row r="479" spans="1:4" s="29" customFormat="1" ht="12.75">
      <c r="A479" s="70"/>
      <c r="B479" s="71"/>
      <c r="C479" s="72"/>
      <c r="D479" s="70"/>
    </row>
    <row r="480" spans="1:4" s="29" customFormat="1" ht="12.75">
      <c r="A480" s="70"/>
      <c r="B480" s="71"/>
      <c r="C480" s="72"/>
      <c r="D480" s="70"/>
    </row>
    <row r="481" spans="1:4" s="29" customFormat="1" ht="12.75">
      <c r="A481" s="70"/>
      <c r="B481" s="71"/>
      <c r="C481" s="72"/>
      <c r="D481" s="70"/>
    </row>
    <row r="482" spans="1:4" s="29" customFormat="1" ht="12.75">
      <c r="A482" s="70"/>
      <c r="B482" s="71"/>
      <c r="C482" s="72"/>
      <c r="D482" s="70"/>
    </row>
    <row r="483" spans="1:4" s="29" customFormat="1" ht="12.75">
      <c r="A483" s="70"/>
      <c r="B483" s="71"/>
      <c r="C483" s="72"/>
      <c r="D483" s="70"/>
    </row>
    <row r="484" spans="1:4" s="29" customFormat="1" ht="12.75">
      <c r="A484" s="70"/>
      <c r="B484" s="71"/>
      <c r="C484" s="72"/>
      <c r="D484" s="70"/>
    </row>
    <row r="485" spans="1:4" s="29" customFormat="1" ht="12.75">
      <c r="A485" s="70"/>
      <c r="B485" s="71"/>
      <c r="C485" s="72"/>
      <c r="D485" s="70"/>
    </row>
    <row r="486" spans="1:4" s="29" customFormat="1" ht="12.75">
      <c r="A486" s="70"/>
      <c r="B486" s="71"/>
      <c r="C486" s="72"/>
      <c r="D486" s="70"/>
    </row>
    <row r="487" spans="1:4" s="29" customFormat="1" ht="12.75">
      <c r="A487" s="70"/>
      <c r="B487" s="71"/>
      <c r="C487" s="72"/>
      <c r="D487" s="70"/>
    </row>
    <row r="488" spans="1:4" s="29" customFormat="1" ht="12.75">
      <c r="A488" s="70"/>
      <c r="B488" s="71"/>
      <c r="C488" s="72"/>
      <c r="D488" s="70"/>
    </row>
    <row r="489" spans="1:4" s="29" customFormat="1" ht="12.75">
      <c r="A489" s="70"/>
      <c r="B489" s="71"/>
      <c r="C489" s="72"/>
      <c r="D489" s="70"/>
    </row>
    <row r="490" spans="1:4" s="29" customFormat="1" ht="12.75">
      <c r="A490" s="70"/>
      <c r="B490" s="71"/>
      <c r="C490" s="72"/>
      <c r="D490" s="70"/>
    </row>
    <row r="491" spans="1:4" s="29" customFormat="1" ht="12.75">
      <c r="A491" s="70"/>
      <c r="B491" s="71"/>
      <c r="C491" s="72"/>
      <c r="D491" s="70"/>
    </row>
    <row r="492" spans="1:4" s="29" customFormat="1" ht="12.75">
      <c r="A492" s="70"/>
      <c r="B492" s="71"/>
      <c r="C492" s="72"/>
      <c r="D492" s="70"/>
    </row>
    <row r="493" spans="1:4" s="29" customFormat="1" ht="12.75">
      <c r="A493" s="70"/>
      <c r="B493" s="71"/>
      <c r="C493" s="72"/>
      <c r="D493" s="70"/>
    </row>
    <row r="494" spans="1:4" s="29" customFormat="1" ht="12.75">
      <c r="A494" s="70"/>
      <c r="B494" s="71"/>
      <c r="C494" s="72"/>
      <c r="D494" s="70"/>
    </row>
    <row r="495" spans="1:4" s="29" customFormat="1" ht="12.75">
      <c r="A495" s="70"/>
      <c r="B495" s="71"/>
      <c r="C495" s="72"/>
      <c r="D495" s="70"/>
    </row>
    <row r="496" spans="1:4" s="29" customFormat="1" ht="12.75">
      <c r="A496" s="70"/>
      <c r="B496" s="71"/>
      <c r="C496" s="72"/>
      <c r="D496" s="70"/>
    </row>
    <row r="497" spans="1:4" s="29" customFormat="1" ht="12.75">
      <c r="A497" s="70"/>
      <c r="B497" s="71"/>
      <c r="C497" s="72"/>
      <c r="D497" s="70"/>
    </row>
    <row r="498" spans="1:4" s="29" customFormat="1" ht="12.75">
      <c r="A498" s="70"/>
      <c r="B498" s="71"/>
      <c r="C498" s="72"/>
      <c r="D498" s="70"/>
    </row>
    <row r="499" spans="1:4" s="29" customFormat="1" ht="12.75">
      <c r="A499" s="70"/>
      <c r="B499" s="71"/>
      <c r="C499" s="72"/>
      <c r="D499" s="70"/>
    </row>
    <row r="500" spans="1:4" s="29" customFormat="1" ht="12.75">
      <c r="A500" s="70"/>
      <c r="B500" s="71"/>
      <c r="C500" s="72"/>
      <c r="D500" s="70"/>
    </row>
    <row r="501" spans="1:4" s="29" customFormat="1" ht="12.75">
      <c r="A501" s="70"/>
      <c r="B501" s="71"/>
      <c r="C501" s="72"/>
      <c r="D501" s="70"/>
    </row>
    <row r="502" spans="1:4" s="29" customFormat="1" ht="12.75">
      <c r="A502" s="70"/>
      <c r="B502" s="71"/>
      <c r="C502" s="72"/>
      <c r="D502" s="70"/>
    </row>
    <row r="503" spans="1:4" s="29" customFormat="1" ht="12.75">
      <c r="A503" s="70"/>
      <c r="B503" s="71"/>
      <c r="C503" s="72"/>
      <c r="D503" s="70"/>
    </row>
    <row r="504" spans="1:4" s="29" customFormat="1" ht="12.75">
      <c r="A504" s="70"/>
      <c r="B504" s="71"/>
      <c r="C504" s="72"/>
      <c r="D504" s="70"/>
    </row>
    <row r="505" spans="1:4" s="29" customFormat="1" ht="12.75">
      <c r="A505" s="70"/>
      <c r="B505" s="71"/>
      <c r="C505" s="72"/>
      <c r="D505" s="70"/>
    </row>
    <row r="506" spans="1:4" s="29" customFormat="1" ht="12.75">
      <c r="A506" s="70"/>
      <c r="B506" s="71"/>
      <c r="C506" s="72"/>
      <c r="D506" s="70"/>
    </row>
    <row r="507" spans="1:4" s="29" customFormat="1" ht="12.75">
      <c r="A507" s="70"/>
      <c r="B507" s="71"/>
      <c r="C507" s="72"/>
      <c r="D507" s="70"/>
    </row>
    <row r="508" spans="1:4" s="29" customFormat="1" ht="12.75">
      <c r="A508" s="70"/>
      <c r="B508" s="71"/>
      <c r="C508" s="72"/>
      <c r="D508" s="70"/>
    </row>
    <row r="509" spans="1:4" s="29" customFormat="1" ht="12.75">
      <c r="A509" s="70"/>
      <c r="B509" s="71"/>
      <c r="C509" s="72"/>
      <c r="D509" s="70"/>
    </row>
    <row r="510" spans="1:4" s="29" customFormat="1" ht="12.75">
      <c r="A510" s="70"/>
      <c r="B510" s="71"/>
      <c r="C510" s="72"/>
      <c r="D510" s="70"/>
    </row>
    <row r="511" spans="1:4" s="29" customFormat="1" ht="12.75">
      <c r="A511" s="70"/>
      <c r="B511" s="71"/>
      <c r="C511" s="72"/>
      <c r="D511" s="70"/>
    </row>
    <row r="512" spans="1:4" s="29" customFormat="1" ht="12.75">
      <c r="A512" s="70"/>
      <c r="B512" s="71"/>
      <c r="C512" s="72"/>
      <c r="D512" s="70"/>
    </row>
    <row r="513" spans="1:4" s="29" customFormat="1" ht="12.75">
      <c r="A513" s="70"/>
      <c r="B513" s="71"/>
      <c r="C513" s="72"/>
      <c r="D513" s="70"/>
    </row>
    <row r="514" spans="1:4" s="29" customFormat="1" ht="12.75">
      <c r="A514" s="70"/>
      <c r="B514" s="71"/>
      <c r="C514" s="72"/>
      <c r="D514" s="70"/>
    </row>
    <row r="515" spans="1:4" s="29" customFormat="1" ht="12.75">
      <c r="A515" s="70"/>
      <c r="B515" s="71"/>
      <c r="C515" s="72"/>
      <c r="D515" s="70"/>
    </row>
    <row r="516" spans="1:4" s="29" customFormat="1" ht="12.75">
      <c r="A516" s="70"/>
      <c r="B516" s="71"/>
      <c r="C516" s="72"/>
      <c r="D516" s="70"/>
    </row>
    <row r="517" spans="1:4" s="29" customFormat="1" ht="12.75">
      <c r="A517" s="70"/>
      <c r="B517" s="71"/>
      <c r="C517" s="72"/>
      <c r="D517" s="70"/>
    </row>
    <row r="518" spans="1:4" s="29" customFormat="1" ht="12.75">
      <c r="A518" s="70"/>
      <c r="B518" s="71"/>
      <c r="C518" s="72"/>
      <c r="D518" s="70"/>
    </row>
    <row r="519" spans="1:4" s="29" customFormat="1" ht="12.75">
      <c r="A519" s="70"/>
      <c r="B519" s="71"/>
      <c r="C519" s="72"/>
      <c r="D519" s="70"/>
    </row>
    <row r="520" spans="1:4" s="29" customFormat="1" ht="12.75">
      <c r="A520" s="70"/>
      <c r="B520" s="71"/>
      <c r="C520" s="72"/>
      <c r="D520" s="70"/>
    </row>
    <row r="521" spans="1:4" s="29" customFormat="1" ht="12.75">
      <c r="A521" s="70"/>
      <c r="B521" s="71"/>
      <c r="C521" s="72"/>
      <c r="D521" s="70"/>
    </row>
    <row r="522" spans="1:4" s="29" customFormat="1" ht="12.75">
      <c r="A522" s="70"/>
      <c r="B522" s="71"/>
      <c r="C522" s="72"/>
      <c r="D522" s="70"/>
    </row>
    <row r="523" spans="1:4" s="29" customFormat="1" ht="12.75">
      <c r="A523" s="70"/>
      <c r="B523" s="71"/>
      <c r="C523" s="72"/>
      <c r="D523" s="70"/>
    </row>
    <row r="524" spans="1:4" s="29" customFormat="1" ht="12.75">
      <c r="A524" s="70"/>
      <c r="B524" s="71"/>
      <c r="C524" s="72"/>
      <c r="D524" s="70"/>
    </row>
    <row r="525" spans="1:4" s="29" customFormat="1" ht="12.75">
      <c r="A525" s="70"/>
      <c r="B525" s="71"/>
      <c r="C525" s="72"/>
      <c r="D525" s="70"/>
    </row>
    <row r="526" spans="1:4" s="29" customFormat="1" ht="12.75">
      <c r="A526" s="70"/>
      <c r="B526" s="71"/>
      <c r="C526" s="72"/>
      <c r="D526" s="70"/>
    </row>
    <row r="527" spans="1:4" s="29" customFormat="1" ht="12.75">
      <c r="A527" s="70"/>
      <c r="B527" s="71"/>
      <c r="C527" s="72"/>
      <c r="D527" s="70"/>
    </row>
    <row r="528" spans="1:4" s="29" customFormat="1" ht="12.75">
      <c r="A528" s="70"/>
      <c r="B528" s="71"/>
      <c r="C528" s="72"/>
      <c r="D528" s="70"/>
    </row>
    <row r="529" spans="1:4" s="29" customFormat="1" ht="12.75">
      <c r="A529" s="70"/>
      <c r="B529" s="71"/>
      <c r="C529" s="72"/>
      <c r="D529" s="70"/>
    </row>
    <row r="530" spans="1:4" s="29" customFormat="1" ht="12.75">
      <c r="A530" s="70"/>
      <c r="B530" s="71"/>
      <c r="C530" s="72"/>
      <c r="D530" s="70"/>
    </row>
    <row r="531" spans="1:4" s="29" customFormat="1" ht="12.75">
      <c r="A531" s="70"/>
      <c r="B531" s="71"/>
      <c r="C531" s="72"/>
      <c r="D531" s="70"/>
    </row>
    <row r="532" spans="1:4" s="29" customFormat="1" ht="12.75">
      <c r="A532" s="70"/>
      <c r="B532" s="71"/>
      <c r="C532" s="72"/>
      <c r="D532" s="70"/>
    </row>
    <row r="533" spans="1:4" s="29" customFormat="1" ht="12.75">
      <c r="A533" s="70"/>
      <c r="B533" s="71"/>
      <c r="C533" s="72"/>
      <c r="D533" s="70"/>
    </row>
    <row r="534" spans="1:4" s="29" customFormat="1" ht="12.75">
      <c r="A534" s="70"/>
      <c r="B534" s="71"/>
      <c r="C534" s="72"/>
      <c r="D534" s="70"/>
    </row>
    <row r="535" spans="1:4" s="29" customFormat="1" ht="12.75">
      <c r="A535" s="70"/>
      <c r="B535" s="71"/>
      <c r="C535" s="72"/>
      <c r="D535" s="70"/>
    </row>
    <row r="536" spans="1:4" s="29" customFormat="1" ht="12.75">
      <c r="A536" s="70"/>
      <c r="B536" s="71"/>
      <c r="C536" s="72"/>
      <c r="D536" s="70"/>
    </row>
    <row r="537" spans="1:4" s="29" customFormat="1" ht="12.75">
      <c r="A537" s="70"/>
      <c r="B537" s="71"/>
      <c r="C537" s="72"/>
      <c r="D537" s="70"/>
    </row>
    <row r="538" spans="1:4" s="29" customFormat="1" ht="12.75">
      <c r="A538" s="70"/>
      <c r="B538" s="71"/>
      <c r="C538" s="72"/>
      <c r="D538" s="70"/>
    </row>
    <row r="539" spans="1:4" s="29" customFormat="1" ht="12.75">
      <c r="A539" s="70"/>
      <c r="B539" s="71"/>
      <c r="C539" s="72"/>
      <c r="D539" s="70"/>
    </row>
    <row r="540" spans="1:4" s="29" customFormat="1" ht="12.75">
      <c r="A540" s="70"/>
      <c r="B540" s="71"/>
      <c r="C540" s="72"/>
      <c r="D540" s="70"/>
    </row>
    <row r="541" spans="1:4" s="29" customFormat="1" ht="12.75">
      <c r="A541" s="70"/>
      <c r="B541" s="71"/>
      <c r="C541" s="72"/>
      <c r="D541" s="70"/>
    </row>
    <row r="542" spans="1:4" s="29" customFormat="1" ht="12.75">
      <c r="A542" s="70"/>
      <c r="B542" s="71"/>
      <c r="C542" s="72"/>
      <c r="D542" s="70"/>
    </row>
    <row r="543" spans="1:4" s="29" customFormat="1" ht="12.75">
      <c r="A543" s="70"/>
      <c r="B543" s="71"/>
      <c r="C543" s="72"/>
      <c r="D543" s="70"/>
    </row>
    <row r="544" spans="1:4" s="29" customFormat="1" ht="12.75">
      <c r="A544" s="70"/>
      <c r="B544" s="71"/>
      <c r="C544" s="72"/>
      <c r="D544" s="70"/>
    </row>
    <row r="545" spans="1:4" s="29" customFormat="1" ht="12.75">
      <c r="A545" s="70"/>
      <c r="B545" s="71"/>
      <c r="C545" s="72"/>
      <c r="D545" s="70"/>
    </row>
    <row r="546" spans="1:4" s="29" customFormat="1" ht="12.75">
      <c r="A546" s="70"/>
      <c r="B546" s="71"/>
      <c r="C546" s="72"/>
      <c r="D546" s="70"/>
    </row>
    <row r="547" spans="1:4" s="29" customFormat="1" ht="12.75">
      <c r="A547" s="70"/>
      <c r="B547" s="71"/>
      <c r="C547" s="72"/>
      <c r="D547" s="70"/>
    </row>
    <row r="548" spans="1:4" s="29" customFormat="1" ht="12.75">
      <c r="A548" s="70"/>
      <c r="B548" s="71"/>
      <c r="C548" s="72"/>
      <c r="D548" s="70"/>
    </row>
    <row r="549" spans="1:4" s="29" customFormat="1" ht="12.75">
      <c r="A549" s="70"/>
      <c r="B549" s="71"/>
      <c r="C549" s="72"/>
      <c r="D549" s="70"/>
    </row>
    <row r="550" spans="1:4" s="29" customFormat="1" ht="12.75">
      <c r="A550" s="70"/>
      <c r="B550" s="71"/>
      <c r="C550" s="72"/>
      <c r="D550" s="70"/>
    </row>
    <row r="551" spans="1:4" s="29" customFormat="1" ht="12.75">
      <c r="A551" s="70"/>
      <c r="B551" s="71"/>
      <c r="C551" s="72"/>
      <c r="D551" s="70"/>
    </row>
    <row r="552" spans="1:4" s="29" customFormat="1" ht="12.75">
      <c r="A552" s="70"/>
      <c r="B552" s="71"/>
      <c r="C552" s="72"/>
      <c r="D552" s="70"/>
    </row>
    <row r="553" spans="1:4" s="29" customFormat="1" ht="12.75">
      <c r="A553" s="70"/>
      <c r="B553" s="71"/>
      <c r="C553" s="72"/>
      <c r="D553" s="70"/>
    </row>
    <row r="554" spans="1:4" s="29" customFormat="1" ht="12.75">
      <c r="A554" s="70"/>
      <c r="B554" s="71"/>
      <c r="C554" s="72"/>
      <c r="D554" s="70"/>
    </row>
    <row r="555" spans="1:4" s="29" customFormat="1" ht="12.75">
      <c r="A555" s="70"/>
      <c r="B555" s="71"/>
      <c r="C555" s="72"/>
      <c r="D555" s="70"/>
    </row>
    <row r="556" spans="1:4" s="29" customFormat="1" ht="12.75">
      <c r="A556" s="70"/>
      <c r="B556" s="71"/>
      <c r="C556" s="72"/>
      <c r="D556" s="70"/>
    </row>
    <row r="557" spans="1:4" s="29" customFormat="1" ht="12.75">
      <c r="A557" s="70"/>
      <c r="B557" s="71"/>
      <c r="C557" s="72"/>
      <c r="D557" s="70"/>
    </row>
    <row r="558" spans="1:4" s="29" customFormat="1" ht="12.75">
      <c r="A558" s="70"/>
      <c r="B558" s="71"/>
      <c r="C558" s="72"/>
      <c r="D558" s="70"/>
    </row>
    <row r="559" spans="1:4" s="29" customFormat="1" ht="12.75">
      <c r="A559" s="70"/>
      <c r="B559" s="71"/>
      <c r="C559" s="72"/>
      <c r="D559" s="70"/>
    </row>
    <row r="560" spans="1:4" s="29" customFormat="1" ht="12.75">
      <c r="A560" s="70"/>
      <c r="B560" s="71"/>
      <c r="C560" s="72"/>
      <c r="D560" s="70"/>
    </row>
    <row r="561" spans="1:4" s="29" customFormat="1" ht="12.75">
      <c r="A561" s="70"/>
      <c r="B561" s="71"/>
      <c r="C561" s="72"/>
      <c r="D561" s="70"/>
    </row>
    <row r="562" spans="1:4" s="29" customFormat="1" ht="12.75">
      <c r="A562" s="70"/>
      <c r="B562" s="71"/>
      <c r="C562" s="72"/>
      <c r="D562" s="70"/>
    </row>
    <row r="563" spans="1:4" s="29" customFormat="1" ht="12.75">
      <c r="A563" s="70"/>
      <c r="B563" s="71"/>
      <c r="C563" s="72"/>
      <c r="D563" s="70"/>
    </row>
    <row r="564" spans="1:4" s="29" customFormat="1" ht="12.75">
      <c r="A564" s="70"/>
      <c r="B564" s="71"/>
      <c r="C564" s="72"/>
      <c r="D564" s="70"/>
    </row>
    <row r="565" spans="1:4" s="29" customFormat="1" ht="12.75">
      <c r="A565" s="70"/>
      <c r="B565" s="71"/>
      <c r="C565" s="72"/>
      <c r="D565" s="70"/>
    </row>
    <row r="566" spans="1:4" s="29" customFormat="1" ht="12.75">
      <c r="A566" s="70"/>
      <c r="B566" s="71"/>
      <c r="C566" s="72"/>
      <c r="D566" s="70"/>
    </row>
    <row r="567" spans="1:4" s="29" customFormat="1" ht="12.75">
      <c r="A567" s="70"/>
      <c r="B567" s="71"/>
      <c r="C567" s="72"/>
      <c r="D567" s="70"/>
    </row>
    <row r="568" spans="1:4" s="29" customFormat="1" ht="12.75">
      <c r="A568" s="70"/>
      <c r="B568" s="71"/>
      <c r="C568" s="72"/>
      <c r="D568" s="70"/>
    </row>
    <row r="569" spans="1:4" s="29" customFormat="1" ht="12.75">
      <c r="A569" s="70"/>
      <c r="B569" s="71"/>
      <c r="C569" s="72"/>
      <c r="D569" s="70"/>
    </row>
    <row r="570" spans="1:4" s="29" customFormat="1" ht="12.75">
      <c r="A570" s="70"/>
      <c r="B570" s="71"/>
      <c r="C570" s="72"/>
      <c r="D570" s="70"/>
    </row>
    <row r="571" spans="1:4" s="29" customFormat="1" ht="12.75">
      <c r="A571" s="70"/>
      <c r="B571" s="71"/>
      <c r="C571" s="72"/>
      <c r="D571" s="70"/>
    </row>
    <row r="572" spans="1:4" s="29" customFormat="1" ht="12.75">
      <c r="A572" s="70"/>
      <c r="B572" s="71"/>
      <c r="C572" s="72"/>
      <c r="D572" s="70"/>
    </row>
    <row r="573" spans="1:4" s="29" customFormat="1" ht="12.75">
      <c r="A573" s="70"/>
      <c r="B573" s="71"/>
      <c r="C573" s="72"/>
      <c r="D573" s="70"/>
    </row>
    <row r="574" spans="1:4" s="29" customFormat="1" ht="12.75">
      <c r="A574" s="70"/>
      <c r="B574" s="71"/>
      <c r="C574" s="72"/>
      <c r="D574" s="70"/>
    </row>
    <row r="575" spans="1:4" s="29" customFormat="1" ht="12.75">
      <c r="A575" s="70"/>
      <c r="B575" s="71"/>
      <c r="C575" s="72"/>
      <c r="D575" s="70"/>
    </row>
    <row r="576" spans="1:4" s="29" customFormat="1" ht="12.75">
      <c r="A576" s="70"/>
      <c r="B576" s="71"/>
      <c r="C576" s="72"/>
      <c r="D576" s="70"/>
    </row>
    <row r="577" spans="1:4" s="29" customFormat="1" ht="12.75">
      <c r="A577" s="70"/>
      <c r="B577" s="71"/>
      <c r="C577" s="72"/>
      <c r="D577" s="70"/>
    </row>
    <row r="578" spans="1:4" s="29" customFormat="1" ht="12.75">
      <c r="A578" s="70"/>
      <c r="B578" s="71"/>
      <c r="C578" s="72"/>
      <c r="D578" s="70"/>
    </row>
    <row r="579" spans="1:4" s="29" customFormat="1" ht="12.75">
      <c r="A579" s="70"/>
      <c r="B579" s="71"/>
      <c r="C579" s="72"/>
      <c r="D579" s="70"/>
    </row>
    <row r="580" spans="1:4" s="29" customFormat="1" ht="12.75">
      <c r="A580" s="70"/>
      <c r="B580" s="71"/>
      <c r="C580" s="72"/>
      <c r="D580" s="70"/>
    </row>
    <row r="581" spans="1:4" s="29" customFormat="1" ht="12.75">
      <c r="A581" s="70"/>
      <c r="B581" s="71"/>
      <c r="C581" s="72"/>
      <c r="D581" s="70"/>
    </row>
    <row r="582" spans="1:4" s="29" customFormat="1" ht="12.75">
      <c r="A582" s="70"/>
      <c r="B582" s="71"/>
      <c r="C582" s="72"/>
      <c r="D582" s="70"/>
    </row>
    <row r="583" spans="1:4" s="29" customFormat="1" ht="12.75">
      <c r="A583" s="70"/>
      <c r="B583" s="71"/>
      <c r="C583" s="72"/>
      <c r="D583" s="70"/>
    </row>
    <row r="584" spans="1:4" s="29" customFormat="1" ht="12.75">
      <c r="A584" s="70"/>
      <c r="B584" s="71"/>
      <c r="C584" s="72"/>
      <c r="D584" s="70"/>
    </row>
    <row r="585" spans="1:4" s="29" customFormat="1" ht="12.75">
      <c r="A585" s="70"/>
      <c r="B585" s="71"/>
      <c r="C585" s="72"/>
      <c r="D585" s="70"/>
    </row>
    <row r="586" spans="1:4" s="29" customFormat="1" ht="12.75">
      <c r="A586" s="70"/>
      <c r="B586" s="71"/>
      <c r="C586" s="72"/>
      <c r="D586" s="70"/>
    </row>
    <row r="587" spans="1:4" s="29" customFormat="1" ht="12.75">
      <c r="A587" s="70"/>
      <c r="B587" s="71"/>
      <c r="C587" s="72"/>
      <c r="D587" s="70"/>
    </row>
  </sheetData>
  <mergeCells count="2">
    <mergeCell ref="A344:D344"/>
    <mergeCell ref="A2:E2"/>
  </mergeCells>
  <printOptions/>
  <pageMargins left="0.5905511811023623" right="0.3937007874015748" top="0.5905511811023623" bottom="0.5905511811023623" header="0.5118110236220472" footer="0.5118110236220472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Arkusz4"/>
  <dimension ref="A1:T227"/>
  <sheetViews>
    <sheetView zoomScaleSheetLayoutView="75" workbookViewId="0" topLeftCell="A1">
      <selection activeCell="A1" sqref="A1"/>
    </sheetView>
  </sheetViews>
  <sheetFormatPr defaultColWidth="9.00390625" defaultRowHeight="12.75"/>
  <cols>
    <col min="1" max="1" width="5.75390625" style="116" customWidth="1"/>
    <col min="2" max="2" width="6.375" style="116" customWidth="1"/>
    <col min="3" max="3" width="5.00390625" style="116" customWidth="1"/>
    <col min="4" max="4" width="57.125" style="117" customWidth="1"/>
    <col min="5" max="5" width="20.125" style="117" customWidth="1"/>
    <col min="6" max="16384" width="7.875" style="117" customWidth="1"/>
  </cols>
  <sheetData>
    <row r="1" ht="45">
      <c r="E1" s="1" t="s">
        <v>495</v>
      </c>
    </row>
    <row r="2" spans="1:5" ht="20.25">
      <c r="A2" s="391" t="s">
        <v>266</v>
      </c>
      <c r="B2" s="391"/>
      <c r="C2" s="391"/>
      <c r="D2" s="391"/>
      <c r="E2" s="391"/>
    </row>
    <row r="3" ht="13.5" thickBot="1"/>
    <row r="4" spans="1:5" s="120" customFormat="1" ht="31.5" thickBot="1" thickTop="1">
      <c r="A4" s="118" t="s">
        <v>1</v>
      </c>
      <c r="B4" s="119" t="s">
        <v>31</v>
      </c>
      <c r="C4" s="22" t="s">
        <v>32</v>
      </c>
      <c r="D4" s="22" t="s">
        <v>2</v>
      </c>
      <c r="E4" s="23" t="s">
        <v>267</v>
      </c>
    </row>
    <row r="5" spans="1:5" s="121" customFormat="1" ht="13.5" thickTop="1">
      <c r="A5" s="40">
        <v>750</v>
      </c>
      <c r="B5" s="41"/>
      <c r="C5" s="42"/>
      <c r="D5" s="41" t="s">
        <v>7</v>
      </c>
      <c r="E5" s="43">
        <f>SUM(E7)</f>
        <v>107800</v>
      </c>
    </row>
    <row r="6" spans="1:5" s="121" customFormat="1" ht="12.75">
      <c r="A6" s="44"/>
      <c r="B6" s="45"/>
      <c r="C6" s="46"/>
      <c r="D6" s="45"/>
      <c r="E6" s="47"/>
    </row>
    <row r="7" spans="1:5" s="121" customFormat="1" ht="12.75">
      <c r="A7" s="44"/>
      <c r="B7" s="45">
        <v>75011</v>
      </c>
      <c r="C7" s="46"/>
      <c r="D7" s="48" t="s">
        <v>51</v>
      </c>
      <c r="E7" s="47">
        <f>SUM(E8)</f>
        <v>107800</v>
      </c>
    </row>
    <row r="8" spans="1:5" s="121" customFormat="1" ht="38.25">
      <c r="A8" s="49"/>
      <c r="B8" s="50"/>
      <c r="C8" s="51" t="s">
        <v>52</v>
      </c>
      <c r="D8" s="52" t="s">
        <v>53</v>
      </c>
      <c r="E8" s="53">
        <v>107800</v>
      </c>
    </row>
    <row r="9" spans="1:5" s="121" customFormat="1" ht="12.75">
      <c r="A9" s="49"/>
      <c r="B9" s="50"/>
      <c r="C9" s="51"/>
      <c r="D9" s="52"/>
      <c r="E9" s="53"/>
    </row>
    <row r="10" spans="1:5" s="122" customFormat="1" ht="25.5">
      <c r="A10" s="40">
        <v>751</v>
      </c>
      <c r="B10" s="41"/>
      <c r="C10" s="42"/>
      <c r="D10" s="41" t="s">
        <v>8</v>
      </c>
      <c r="E10" s="43">
        <f>SUM(E12)</f>
        <v>2387</v>
      </c>
    </row>
    <row r="11" spans="1:5" s="122" customFormat="1" ht="12.75">
      <c r="A11" s="44"/>
      <c r="B11" s="45"/>
      <c r="C11" s="46"/>
      <c r="D11" s="45"/>
      <c r="E11" s="47"/>
    </row>
    <row r="12" spans="1:5" s="122" customFormat="1" ht="25.5">
      <c r="A12" s="44"/>
      <c r="B12" s="45">
        <v>75101</v>
      </c>
      <c r="C12" s="46"/>
      <c r="D12" s="55" t="s">
        <v>60</v>
      </c>
      <c r="E12" s="7">
        <f>SUM(E13)</f>
        <v>2387</v>
      </c>
    </row>
    <row r="13" spans="1:5" s="122" customFormat="1" ht="38.25">
      <c r="A13" s="49"/>
      <c r="B13" s="50"/>
      <c r="C13" s="51" t="s">
        <v>52</v>
      </c>
      <c r="D13" s="52" t="s">
        <v>53</v>
      </c>
      <c r="E13" s="53">
        <v>2387</v>
      </c>
    </row>
    <row r="14" spans="1:5" s="122" customFormat="1" ht="12.75">
      <c r="A14" s="49"/>
      <c r="B14" s="50"/>
      <c r="C14" s="51"/>
      <c r="D14" s="52"/>
      <c r="E14" s="53"/>
    </row>
    <row r="15" spans="1:5" s="121" customFormat="1" ht="12.75">
      <c r="A15" s="40">
        <v>852</v>
      </c>
      <c r="B15" s="41"/>
      <c r="C15" s="42"/>
      <c r="D15" s="41" t="s">
        <v>13</v>
      </c>
      <c r="E15" s="43">
        <f>SUM(E17,E20,E23)</f>
        <v>4624600</v>
      </c>
    </row>
    <row r="16" spans="1:5" s="121" customFormat="1" ht="12.75">
      <c r="A16" s="49"/>
      <c r="B16" s="50"/>
      <c r="C16" s="51"/>
      <c r="D16" s="52"/>
      <c r="E16" s="53"/>
    </row>
    <row r="17" spans="1:5" s="121" customFormat="1" ht="25.5">
      <c r="A17" s="49"/>
      <c r="B17" s="45">
        <v>85212</v>
      </c>
      <c r="C17" s="46"/>
      <c r="D17" s="48" t="s">
        <v>115</v>
      </c>
      <c r="E17" s="47">
        <f>SUM(E18:E18)</f>
        <v>4140000</v>
      </c>
    </row>
    <row r="18" spans="1:5" s="121" customFormat="1" ht="38.25">
      <c r="A18" s="49"/>
      <c r="B18" s="50"/>
      <c r="C18" s="51" t="s">
        <v>52</v>
      </c>
      <c r="D18" s="52" t="s">
        <v>53</v>
      </c>
      <c r="E18" s="53">
        <v>4140000</v>
      </c>
    </row>
    <row r="19" spans="1:5" s="121" customFormat="1" ht="12.75">
      <c r="A19" s="49"/>
      <c r="B19" s="50"/>
      <c r="C19" s="51"/>
      <c r="D19" s="52"/>
      <c r="E19" s="53"/>
    </row>
    <row r="20" spans="1:5" s="121" customFormat="1" ht="38.25">
      <c r="A20" s="49"/>
      <c r="B20" s="45">
        <v>85213</v>
      </c>
      <c r="C20" s="46"/>
      <c r="D20" s="48" t="s">
        <v>116</v>
      </c>
      <c r="E20" s="47">
        <f>SUM(E21)</f>
        <v>38600</v>
      </c>
    </row>
    <row r="21" spans="1:5" s="121" customFormat="1" ht="38.25">
      <c r="A21" s="49"/>
      <c r="B21" s="50"/>
      <c r="C21" s="51" t="s">
        <v>52</v>
      </c>
      <c r="D21" s="52" t="s">
        <v>53</v>
      </c>
      <c r="E21" s="53">
        <v>38600</v>
      </c>
    </row>
    <row r="22" spans="1:5" s="121" customFormat="1" ht="12.75">
      <c r="A22" s="49"/>
      <c r="B22" s="50"/>
      <c r="C22" s="51"/>
      <c r="D22" s="52"/>
      <c r="E22" s="53"/>
    </row>
    <row r="23" spans="1:5" s="121" customFormat="1" ht="25.5">
      <c r="A23" s="44"/>
      <c r="B23" s="45">
        <v>85214</v>
      </c>
      <c r="C23" s="46"/>
      <c r="D23" s="48" t="s">
        <v>117</v>
      </c>
      <c r="E23" s="47">
        <f>SUM(E24:E25)</f>
        <v>446000</v>
      </c>
    </row>
    <row r="24" spans="1:5" s="121" customFormat="1" ht="38.25">
      <c r="A24" s="49"/>
      <c r="B24" s="50"/>
      <c r="C24" s="51" t="s">
        <v>52</v>
      </c>
      <c r="D24" s="52" t="s">
        <v>53</v>
      </c>
      <c r="E24" s="53">
        <v>446000</v>
      </c>
    </row>
    <row r="25" spans="1:5" s="121" customFormat="1" ht="13.5" thickBot="1">
      <c r="A25" s="44"/>
      <c r="B25" s="45"/>
      <c r="C25" s="51"/>
      <c r="D25" s="52" t="s">
        <v>59</v>
      </c>
      <c r="E25" s="47"/>
    </row>
    <row r="26" spans="1:5" s="124" customFormat="1" ht="16.5" thickBot="1" thickTop="1">
      <c r="A26" s="384" t="s">
        <v>127</v>
      </c>
      <c r="B26" s="385"/>
      <c r="C26" s="385"/>
      <c r="D26" s="385"/>
      <c r="E26" s="123">
        <f>SUM(E5,E10,E15)</f>
        <v>4734787</v>
      </c>
    </row>
    <row r="27" ht="13.5" thickTop="1"/>
    <row r="28" spans="1:20" ht="12.75">
      <c r="A28" s="125"/>
      <c r="B28" s="125"/>
      <c r="C28" s="125"/>
      <c r="D28" s="125"/>
      <c r="E28" s="125"/>
      <c r="F28" s="125"/>
      <c r="G28" s="125"/>
      <c r="H28" s="125"/>
      <c r="I28" s="125"/>
      <c r="J28" s="125"/>
      <c r="K28" s="125"/>
      <c r="L28" s="125"/>
      <c r="M28" s="125"/>
      <c r="N28" s="125"/>
      <c r="O28" s="125"/>
      <c r="P28" s="125"/>
      <c r="Q28" s="125"/>
      <c r="R28" s="125"/>
      <c r="S28" s="125"/>
      <c r="T28" s="125"/>
    </row>
    <row r="29" spans="1:20" ht="12.75">
      <c r="A29" s="125"/>
      <c r="B29" s="125"/>
      <c r="C29" s="125"/>
      <c r="D29" s="125"/>
      <c r="E29" s="125"/>
      <c r="F29" s="125"/>
      <c r="G29" s="125"/>
      <c r="H29" s="125"/>
      <c r="I29" s="125"/>
      <c r="J29" s="125"/>
      <c r="K29" s="125"/>
      <c r="L29" s="125"/>
      <c r="M29" s="125"/>
      <c r="N29" s="125"/>
      <c r="O29" s="125"/>
      <c r="P29" s="125"/>
      <c r="Q29" s="125"/>
      <c r="R29" s="125"/>
      <c r="S29" s="125"/>
      <c r="T29" s="125"/>
    </row>
    <row r="30" spans="1:20" ht="12.75">
      <c r="A30" s="125"/>
      <c r="B30" s="125"/>
      <c r="C30" s="125"/>
      <c r="D30" s="125"/>
      <c r="E30" s="125"/>
      <c r="F30" s="125"/>
      <c r="G30" s="125"/>
      <c r="H30" s="125"/>
      <c r="I30" s="125"/>
      <c r="J30" s="125"/>
      <c r="K30" s="125"/>
      <c r="L30" s="125"/>
      <c r="M30" s="125"/>
      <c r="N30" s="125"/>
      <c r="O30" s="125"/>
      <c r="P30" s="125"/>
      <c r="Q30" s="125"/>
      <c r="R30" s="125"/>
      <c r="S30" s="125"/>
      <c r="T30" s="125"/>
    </row>
    <row r="31" spans="1:20" ht="12.75">
      <c r="A31" s="125"/>
      <c r="B31" s="125"/>
      <c r="C31" s="125"/>
      <c r="D31" s="125"/>
      <c r="E31" s="125"/>
      <c r="F31" s="125"/>
      <c r="G31" s="125"/>
      <c r="H31" s="125"/>
      <c r="I31" s="125"/>
      <c r="J31" s="125"/>
      <c r="K31" s="125"/>
      <c r="L31" s="125"/>
      <c r="M31" s="125"/>
      <c r="N31" s="125"/>
      <c r="O31" s="125"/>
      <c r="P31" s="125"/>
      <c r="Q31" s="125"/>
      <c r="R31" s="125"/>
      <c r="S31" s="125"/>
      <c r="T31" s="125"/>
    </row>
    <row r="32" spans="1:20" ht="12.75">
      <c r="A32" s="125"/>
      <c r="B32" s="125"/>
      <c r="C32" s="125"/>
      <c r="D32" s="125"/>
      <c r="E32" s="125"/>
      <c r="F32" s="125"/>
      <c r="G32" s="125"/>
      <c r="H32" s="125"/>
      <c r="I32" s="125"/>
      <c r="J32" s="125"/>
      <c r="K32" s="125"/>
      <c r="L32" s="125"/>
      <c r="M32" s="125"/>
      <c r="N32" s="125"/>
      <c r="O32" s="125"/>
      <c r="P32" s="125"/>
      <c r="Q32" s="125"/>
      <c r="R32" s="125"/>
      <c r="S32" s="125"/>
      <c r="T32" s="125"/>
    </row>
    <row r="33" spans="1:20" ht="12.75">
      <c r="A33" s="125"/>
      <c r="B33" s="125"/>
      <c r="C33" s="125"/>
      <c r="D33" s="125"/>
      <c r="E33" s="125"/>
      <c r="F33" s="125"/>
      <c r="G33" s="125"/>
      <c r="H33" s="125"/>
      <c r="I33" s="125"/>
      <c r="J33" s="125"/>
      <c r="K33" s="125"/>
      <c r="L33" s="125"/>
      <c r="M33" s="125"/>
      <c r="N33" s="125"/>
      <c r="O33" s="125"/>
      <c r="P33" s="125"/>
      <c r="Q33" s="125"/>
      <c r="R33" s="125"/>
      <c r="S33" s="125"/>
      <c r="T33" s="125"/>
    </row>
    <row r="34" spans="1:20" ht="12.75">
      <c r="A34" s="125"/>
      <c r="B34" s="125"/>
      <c r="C34" s="125"/>
      <c r="D34" s="125"/>
      <c r="E34" s="125"/>
      <c r="F34" s="125"/>
      <c r="G34" s="125"/>
      <c r="H34" s="125"/>
      <c r="I34" s="125"/>
      <c r="J34" s="125"/>
      <c r="K34" s="125"/>
      <c r="L34" s="125"/>
      <c r="M34" s="125"/>
      <c r="N34" s="125"/>
      <c r="O34" s="125"/>
      <c r="P34" s="125"/>
      <c r="Q34" s="125"/>
      <c r="R34" s="125"/>
      <c r="S34" s="125"/>
      <c r="T34" s="125"/>
    </row>
    <row r="35" spans="1:20" ht="12.75">
      <c r="A35" s="125"/>
      <c r="B35" s="125"/>
      <c r="C35" s="125"/>
      <c r="D35" s="125"/>
      <c r="E35" s="125"/>
      <c r="F35" s="125"/>
      <c r="G35" s="125"/>
      <c r="H35" s="125"/>
      <c r="I35" s="125"/>
      <c r="J35" s="125"/>
      <c r="K35" s="125"/>
      <c r="L35" s="125"/>
      <c r="M35" s="125"/>
      <c r="N35" s="125"/>
      <c r="O35" s="125"/>
      <c r="P35" s="125"/>
      <c r="Q35" s="125"/>
      <c r="R35" s="125"/>
      <c r="S35" s="125"/>
      <c r="T35" s="125"/>
    </row>
    <row r="36" spans="1:20" ht="12.75">
      <c r="A36" s="125"/>
      <c r="B36" s="125"/>
      <c r="C36" s="125"/>
      <c r="D36" s="125"/>
      <c r="E36" s="125"/>
      <c r="F36" s="125"/>
      <c r="G36" s="125"/>
      <c r="H36" s="125"/>
      <c r="I36" s="125"/>
      <c r="J36" s="125"/>
      <c r="K36" s="125"/>
      <c r="L36" s="125"/>
      <c r="M36" s="125"/>
      <c r="N36" s="125"/>
      <c r="O36" s="125"/>
      <c r="P36" s="125"/>
      <c r="Q36" s="125"/>
      <c r="R36" s="125"/>
      <c r="S36" s="125"/>
      <c r="T36" s="125"/>
    </row>
    <row r="37" spans="1:20" ht="12.75">
      <c r="A37" s="125"/>
      <c r="B37" s="125"/>
      <c r="C37" s="125"/>
      <c r="D37" s="125"/>
      <c r="E37" s="125"/>
      <c r="F37" s="125"/>
      <c r="G37" s="125"/>
      <c r="H37" s="125"/>
      <c r="I37" s="125"/>
      <c r="J37" s="125"/>
      <c r="K37" s="125"/>
      <c r="L37" s="125"/>
      <c r="M37" s="125"/>
      <c r="N37" s="125"/>
      <c r="O37" s="125"/>
      <c r="P37" s="125"/>
      <c r="Q37" s="125"/>
      <c r="R37" s="125"/>
      <c r="S37" s="125"/>
      <c r="T37" s="125"/>
    </row>
    <row r="38" spans="1:20" s="126" customFormat="1" ht="12.75">
      <c r="A38" s="125"/>
      <c r="B38" s="125"/>
      <c r="C38" s="125"/>
      <c r="D38" s="125"/>
      <c r="E38" s="125"/>
      <c r="F38" s="125"/>
      <c r="G38" s="125"/>
      <c r="H38" s="125"/>
      <c r="I38" s="125"/>
      <c r="J38" s="125"/>
      <c r="K38" s="125"/>
      <c r="L38" s="125"/>
      <c r="M38" s="125"/>
      <c r="N38" s="125"/>
      <c r="O38" s="125"/>
      <c r="P38" s="125"/>
      <c r="Q38" s="125"/>
      <c r="R38" s="125"/>
      <c r="S38" s="125"/>
      <c r="T38" s="125"/>
    </row>
    <row r="39" s="125" customFormat="1" ht="12.75"/>
    <row r="40" spans="1:20" ht="12.75">
      <c r="A40" s="125"/>
      <c r="B40" s="125"/>
      <c r="C40" s="125"/>
      <c r="D40" s="125"/>
      <c r="E40" s="125"/>
      <c r="F40" s="125"/>
      <c r="G40" s="125"/>
      <c r="H40" s="125"/>
      <c r="I40" s="125"/>
      <c r="J40" s="125"/>
      <c r="K40" s="125"/>
      <c r="L40" s="125"/>
      <c r="M40" s="125"/>
      <c r="N40" s="125"/>
      <c r="O40" s="125"/>
      <c r="P40" s="125"/>
      <c r="Q40" s="125"/>
      <c r="R40" s="125"/>
      <c r="S40" s="125"/>
      <c r="T40" s="125"/>
    </row>
    <row r="41" spans="1:20" s="128" customFormat="1" ht="12.75">
      <c r="A41" s="127"/>
      <c r="B41" s="127"/>
      <c r="C41" s="127"/>
      <c r="D41" s="127"/>
      <c r="E41" s="127"/>
      <c r="F41" s="127"/>
      <c r="G41" s="127"/>
      <c r="H41" s="127"/>
      <c r="I41" s="127"/>
      <c r="J41" s="127"/>
      <c r="K41" s="127"/>
      <c r="L41" s="127"/>
      <c r="M41" s="127"/>
      <c r="N41" s="127"/>
      <c r="O41" s="127"/>
      <c r="P41" s="127"/>
      <c r="Q41" s="127"/>
      <c r="R41" s="127"/>
      <c r="S41" s="127"/>
      <c r="T41" s="127"/>
    </row>
    <row r="42" spans="1:20" s="128" customFormat="1" ht="12.75">
      <c r="A42" s="127"/>
      <c r="B42" s="127"/>
      <c r="C42" s="127"/>
      <c r="D42" s="127"/>
      <c r="E42" s="127"/>
      <c r="F42" s="127"/>
      <c r="G42" s="127"/>
      <c r="H42" s="127"/>
      <c r="I42" s="127"/>
      <c r="J42" s="127"/>
      <c r="K42" s="127"/>
      <c r="L42" s="127"/>
      <c r="M42" s="127"/>
      <c r="N42" s="127"/>
      <c r="O42" s="127"/>
      <c r="P42" s="127"/>
      <c r="Q42" s="127"/>
      <c r="R42" s="127"/>
      <c r="S42" s="127"/>
      <c r="T42" s="127"/>
    </row>
    <row r="43" spans="1:20" s="128" customFormat="1" ht="12.75">
      <c r="A43" s="127"/>
      <c r="B43" s="127"/>
      <c r="C43" s="127"/>
      <c r="D43" s="127"/>
      <c r="E43" s="127"/>
      <c r="F43" s="127"/>
      <c r="G43" s="127"/>
      <c r="H43" s="127"/>
      <c r="I43" s="127"/>
      <c r="J43" s="127"/>
      <c r="K43" s="127"/>
      <c r="L43" s="127"/>
      <c r="M43" s="127"/>
      <c r="N43" s="127"/>
      <c r="O43" s="127"/>
      <c r="P43" s="127"/>
      <c r="Q43" s="127"/>
      <c r="R43" s="127"/>
      <c r="S43" s="127"/>
      <c r="T43" s="127"/>
    </row>
    <row r="44" spans="1:20" s="128" customFormat="1" ht="12.75">
      <c r="A44" s="127"/>
      <c r="B44" s="127"/>
      <c r="C44" s="127"/>
      <c r="D44" s="127"/>
      <c r="E44" s="127"/>
      <c r="F44" s="127"/>
      <c r="G44" s="127"/>
      <c r="H44" s="127"/>
      <c r="I44" s="127"/>
      <c r="J44" s="127"/>
      <c r="K44" s="127"/>
      <c r="L44" s="127"/>
      <c r="M44" s="127"/>
      <c r="N44" s="127"/>
      <c r="O44" s="127"/>
      <c r="P44" s="127"/>
      <c r="Q44" s="127"/>
      <c r="R44" s="127"/>
      <c r="S44" s="127"/>
      <c r="T44" s="127"/>
    </row>
    <row r="45" spans="1:20" s="128" customFormat="1" ht="12.75">
      <c r="A45" s="127"/>
      <c r="B45" s="127"/>
      <c r="C45" s="127"/>
      <c r="D45" s="127"/>
      <c r="E45" s="127"/>
      <c r="F45" s="127"/>
      <c r="G45" s="127"/>
      <c r="H45" s="127"/>
      <c r="I45" s="127"/>
      <c r="J45" s="127"/>
      <c r="K45" s="127"/>
      <c r="L45" s="127"/>
      <c r="M45" s="127"/>
      <c r="N45" s="127"/>
      <c r="O45" s="127"/>
      <c r="P45" s="127"/>
      <c r="Q45" s="127"/>
      <c r="R45" s="127"/>
      <c r="S45" s="127"/>
      <c r="T45" s="127"/>
    </row>
    <row r="46" spans="1:7" s="128" customFormat="1" ht="12.75">
      <c r="A46" s="127"/>
      <c r="B46" s="127"/>
      <c r="C46" s="127"/>
      <c r="D46" s="127"/>
      <c r="E46" s="127"/>
      <c r="F46" s="127"/>
      <c r="G46" s="127"/>
    </row>
    <row r="47" spans="1:7" s="128" customFormat="1" ht="12.75">
      <c r="A47" s="127"/>
      <c r="B47" s="127"/>
      <c r="C47" s="127"/>
      <c r="D47" s="127"/>
      <c r="E47" s="127"/>
      <c r="F47" s="127"/>
      <c r="G47" s="127"/>
    </row>
    <row r="48" spans="1:7" ht="12.75">
      <c r="A48" s="125"/>
      <c r="B48" s="125"/>
      <c r="C48" s="125"/>
      <c r="D48" s="125"/>
      <c r="E48" s="125"/>
      <c r="F48" s="125"/>
      <c r="G48" s="125"/>
    </row>
    <row r="49" spans="1:7" ht="12.75">
      <c r="A49" s="125"/>
      <c r="B49" s="125"/>
      <c r="C49" s="125"/>
      <c r="D49" s="125"/>
      <c r="E49" s="125"/>
      <c r="F49" s="125"/>
      <c r="G49" s="125"/>
    </row>
    <row r="50" spans="1:7" ht="12.75">
      <c r="A50" s="125"/>
      <c r="B50" s="125"/>
      <c r="C50" s="125"/>
      <c r="D50" s="125"/>
      <c r="E50" s="125"/>
      <c r="F50" s="125"/>
      <c r="G50" s="125"/>
    </row>
    <row r="51" spans="1:7" ht="12.75">
      <c r="A51" s="125"/>
      <c r="B51" s="125"/>
      <c r="C51" s="125"/>
      <c r="D51" s="125"/>
      <c r="E51" s="125"/>
      <c r="F51" s="125"/>
      <c r="G51" s="125"/>
    </row>
    <row r="52" spans="1:7" ht="12.75">
      <c r="A52" s="125"/>
      <c r="B52" s="125"/>
      <c r="C52" s="125"/>
      <c r="D52" s="125"/>
      <c r="E52" s="125"/>
      <c r="F52" s="125"/>
      <c r="G52" s="125"/>
    </row>
    <row r="53" spans="1:7" ht="12.75">
      <c r="A53" s="125"/>
      <c r="B53" s="125"/>
      <c r="C53" s="125"/>
      <c r="D53" s="125"/>
      <c r="E53" s="125"/>
      <c r="F53" s="125"/>
      <c r="G53" s="125"/>
    </row>
    <row r="54" spans="1:7" ht="12.75">
      <c r="A54" s="125"/>
      <c r="B54" s="125"/>
      <c r="C54" s="125"/>
      <c r="D54" s="125"/>
      <c r="E54" s="125"/>
      <c r="F54" s="125"/>
      <c r="G54" s="125"/>
    </row>
    <row r="55" spans="1:7" ht="12.75">
      <c r="A55" s="125"/>
      <c r="B55" s="125"/>
      <c r="C55" s="125"/>
      <c r="D55" s="125"/>
      <c r="E55" s="125"/>
      <c r="F55" s="125"/>
      <c r="G55" s="125"/>
    </row>
    <row r="56" spans="1:7" ht="12.75">
      <c r="A56" s="125"/>
      <c r="B56" s="125"/>
      <c r="C56" s="125"/>
      <c r="D56" s="125"/>
      <c r="E56" s="125"/>
      <c r="F56" s="125"/>
      <c r="G56" s="125"/>
    </row>
    <row r="57" spans="1:7" ht="12.75">
      <c r="A57" s="125"/>
      <c r="B57" s="125"/>
      <c r="C57" s="125"/>
      <c r="D57" s="125"/>
      <c r="E57" s="125"/>
      <c r="F57" s="125"/>
      <c r="G57" s="125"/>
    </row>
    <row r="58" spans="1:7" ht="12.75">
      <c r="A58" s="125"/>
      <c r="B58" s="125"/>
      <c r="C58" s="125"/>
      <c r="D58" s="125"/>
      <c r="E58" s="125"/>
      <c r="F58" s="125"/>
      <c r="G58" s="125"/>
    </row>
    <row r="59" spans="1:7" ht="12.75">
      <c r="A59" s="125"/>
      <c r="B59" s="125"/>
      <c r="C59" s="125"/>
      <c r="D59" s="125"/>
      <c r="E59" s="125"/>
      <c r="F59" s="125"/>
      <c r="G59" s="125"/>
    </row>
    <row r="60" spans="1:7" ht="12.75">
      <c r="A60" s="125"/>
      <c r="B60" s="125"/>
      <c r="C60" s="125"/>
      <c r="D60" s="125"/>
      <c r="E60" s="125"/>
      <c r="F60" s="125"/>
      <c r="G60" s="125"/>
    </row>
    <row r="61" spans="1:7" ht="12.75">
      <c r="A61" s="125"/>
      <c r="B61" s="125"/>
      <c r="C61" s="125"/>
      <c r="D61" s="125"/>
      <c r="E61" s="125"/>
      <c r="F61" s="125"/>
      <c r="G61" s="125"/>
    </row>
    <row r="62" spans="1:7" ht="12.75">
      <c r="A62" s="125"/>
      <c r="B62" s="125"/>
      <c r="C62" s="125"/>
      <c r="D62" s="125"/>
      <c r="E62" s="125"/>
      <c r="F62" s="125"/>
      <c r="G62" s="125"/>
    </row>
    <row r="63" spans="1:7" ht="12.75">
      <c r="A63" s="125"/>
      <c r="B63" s="125"/>
      <c r="C63" s="125"/>
      <c r="D63" s="125"/>
      <c r="E63" s="125"/>
      <c r="F63" s="125"/>
      <c r="G63" s="125"/>
    </row>
    <row r="64" spans="1:7" ht="12.75">
      <c r="A64" s="125"/>
      <c r="B64" s="125"/>
      <c r="C64" s="125"/>
      <c r="D64" s="125"/>
      <c r="E64" s="125"/>
      <c r="F64" s="125"/>
      <c r="G64" s="125"/>
    </row>
    <row r="65" spans="1:7" ht="12.75">
      <c r="A65" s="125"/>
      <c r="B65" s="125"/>
      <c r="C65" s="125"/>
      <c r="D65" s="125"/>
      <c r="E65" s="125"/>
      <c r="F65" s="125"/>
      <c r="G65" s="125"/>
    </row>
    <row r="66" spans="1:7" ht="12.75">
      <c r="A66" s="125"/>
      <c r="B66" s="125"/>
      <c r="C66" s="125"/>
      <c r="D66" s="125"/>
      <c r="E66" s="125"/>
      <c r="F66" s="125"/>
      <c r="G66" s="125"/>
    </row>
    <row r="67" spans="1:7" ht="12.75">
      <c r="A67" s="125"/>
      <c r="B67" s="125"/>
      <c r="C67" s="125"/>
      <c r="D67" s="125"/>
      <c r="E67" s="125"/>
      <c r="F67" s="125"/>
      <c r="G67" s="125"/>
    </row>
    <row r="68" spans="1:7" ht="12.75">
      <c r="A68" s="125"/>
      <c r="B68" s="125"/>
      <c r="C68" s="125"/>
      <c r="D68" s="125"/>
      <c r="E68" s="125"/>
      <c r="F68" s="125"/>
      <c r="G68" s="125"/>
    </row>
    <row r="69" spans="1:7" ht="12.75">
      <c r="A69" s="125"/>
      <c r="B69" s="125"/>
      <c r="C69" s="125"/>
      <c r="D69" s="125"/>
      <c r="E69" s="125"/>
      <c r="F69" s="125"/>
      <c r="G69" s="125"/>
    </row>
    <row r="70" spans="1:7" ht="12.75">
      <c r="A70" s="125"/>
      <c r="B70" s="125"/>
      <c r="C70" s="125"/>
      <c r="D70" s="125"/>
      <c r="E70" s="125"/>
      <c r="F70" s="125"/>
      <c r="G70" s="125"/>
    </row>
    <row r="71" spans="1:7" ht="12.75">
      <c r="A71" s="125"/>
      <c r="B71" s="125"/>
      <c r="C71" s="125"/>
      <c r="D71" s="125"/>
      <c r="E71" s="125"/>
      <c r="F71" s="125"/>
      <c r="G71" s="125"/>
    </row>
    <row r="72" spans="1:7" ht="12.75">
      <c r="A72" s="125"/>
      <c r="B72" s="125"/>
      <c r="C72" s="125"/>
      <c r="D72" s="125"/>
      <c r="E72" s="125"/>
      <c r="F72" s="125"/>
      <c r="G72" s="125"/>
    </row>
    <row r="73" spans="1:7" ht="12.75">
      <c r="A73" s="125"/>
      <c r="B73" s="125"/>
      <c r="C73" s="125"/>
      <c r="D73" s="125"/>
      <c r="E73" s="125"/>
      <c r="F73" s="125"/>
      <c r="G73" s="125"/>
    </row>
    <row r="74" spans="1:7" ht="12.75">
      <c r="A74" s="125"/>
      <c r="B74" s="125"/>
      <c r="C74" s="125"/>
      <c r="D74" s="125"/>
      <c r="E74" s="125"/>
      <c r="F74" s="125"/>
      <c r="G74" s="125"/>
    </row>
    <row r="75" spans="1:7" ht="12.75">
      <c r="A75" s="125"/>
      <c r="B75" s="125"/>
      <c r="C75" s="125"/>
      <c r="D75" s="125"/>
      <c r="E75" s="125"/>
      <c r="F75" s="125"/>
      <c r="G75" s="125"/>
    </row>
    <row r="76" spans="1:7" ht="12.75">
      <c r="A76" s="125"/>
      <c r="B76" s="125"/>
      <c r="C76" s="125"/>
      <c r="D76" s="125"/>
      <c r="E76" s="125"/>
      <c r="F76" s="125"/>
      <c r="G76" s="125"/>
    </row>
    <row r="77" spans="1:7" ht="12.75">
      <c r="A77" s="125"/>
      <c r="B77" s="125"/>
      <c r="C77" s="125"/>
      <c r="D77" s="125"/>
      <c r="E77" s="125"/>
      <c r="F77" s="125"/>
      <c r="G77" s="125"/>
    </row>
    <row r="78" spans="1:7" ht="12.75">
      <c r="A78" s="125"/>
      <c r="B78" s="125"/>
      <c r="C78" s="125"/>
      <c r="D78" s="125"/>
      <c r="E78" s="125"/>
      <c r="F78" s="125"/>
      <c r="G78" s="125"/>
    </row>
    <row r="79" spans="1:7" ht="12.75">
      <c r="A79" s="125"/>
      <c r="B79" s="125"/>
      <c r="C79" s="125"/>
      <c r="D79" s="125"/>
      <c r="E79" s="125"/>
      <c r="F79" s="125"/>
      <c r="G79" s="125"/>
    </row>
    <row r="80" spans="1:7" ht="12.75">
      <c r="A80" s="125"/>
      <c r="B80" s="125"/>
      <c r="C80" s="125"/>
      <c r="D80" s="125"/>
      <c r="E80" s="125"/>
      <c r="F80" s="125"/>
      <c r="G80" s="125"/>
    </row>
    <row r="81" spans="1:7" ht="12.75">
      <c r="A81" s="125"/>
      <c r="B81" s="125"/>
      <c r="C81" s="125"/>
      <c r="D81" s="125"/>
      <c r="E81" s="125"/>
      <c r="F81" s="125"/>
      <c r="G81" s="125"/>
    </row>
    <row r="82" spans="1:7" ht="12.75">
      <c r="A82" s="125"/>
      <c r="B82" s="125"/>
      <c r="C82" s="125"/>
      <c r="D82" s="125"/>
      <c r="E82" s="125"/>
      <c r="F82" s="125"/>
      <c r="G82" s="125"/>
    </row>
    <row r="83" spans="1:7" ht="12.75">
      <c r="A83" s="125"/>
      <c r="B83" s="125"/>
      <c r="C83" s="125"/>
      <c r="D83" s="125"/>
      <c r="E83" s="125"/>
      <c r="F83" s="125"/>
      <c r="G83" s="125"/>
    </row>
    <row r="84" spans="1:7" ht="12.75">
      <c r="A84" s="125"/>
      <c r="B84" s="125"/>
      <c r="C84" s="125"/>
      <c r="D84" s="125"/>
      <c r="E84" s="125"/>
      <c r="F84" s="125"/>
      <c r="G84" s="125"/>
    </row>
    <row r="85" spans="1:7" ht="12.75">
      <c r="A85" s="125"/>
      <c r="B85" s="125"/>
      <c r="C85" s="125"/>
      <c r="D85" s="125"/>
      <c r="E85" s="125"/>
      <c r="F85" s="125"/>
      <c r="G85" s="125"/>
    </row>
    <row r="86" spans="1:7" ht="12.75">
      <c r="A86" s="125"/>
      <c r="B86" s="125"/>
      <c r="C86" s="125"/>
      <c r="D86" s="125"/>
      <c r="E86" s="125"/>
      <c r="F86" s="125"/>
      <c r="G86" s="125"/>
    </row>
    <row r="87" spans="1:7" ht="12.75">
      <c r="A87" s="125"/>
      <c r="B87" s="125"/>
      <c r="C87" s="125"/>
      <c r="D87" s="125"/>
      <c r="E87" s="125"/>
      <c r="F87" s="125"/>
      <c r="G87" s="125"/>
    </row>
    <row r="88" spans="1:7" ht="12.75">
      <c r="A88" s="125"/>
      <c r="B88" s="125"/>
      <c r="C88" s="125"/>
      <c r="D88" s="125"/>
      <c r="E88" s="125"/>
      <c r="F88" s="125"/>
      <c r="G88" s="125"/>
    </row>
    <row r="89" spans="1:7" ht="12.75">
      <c r="A89" s="125"/>
      <c r="B89" s="125"/>
      <c r="C89" s="125"/>
      <c r="D89" s="125"/>
      <c r="E89" s="125"/>
      <c r="F89" s="125"/>
      <c r="G89" s="125"/>
    </row>
    <row r="90" spans="1:7" ht="12.75">
      <c r="A90" s="125"/>
      <c r="B90" s="125"/>
      <c r="C90" s="125"/>
      <c r="D90" s="125"/>
      <c r="E90" s="125"/>
      <c r="F90" s="125"/>
      <c r="G90" s="125"/>
    </row>
    <row r="91" spans="1:7" ht="12.75">
      <c r="A91" s="125"/>
      <c r="B91" s="125"/>
      <c r="C91" s="125"/>
      <c r="D91" s="125"/>
      <c r="E91" s="125"/>
      <c r="F91" s="125"/>
      <c r="G91" s="125"/>
    </row>
    <row r="92" spans="1:7" ht="12.75">
      <c r="A92" s="125"/>
      <c r="B92" s="125"/>
      <c r="C92" s="125"/>
      <c r="D92" s="125"/>
      <c r="E92" s="125"/>
      <c r="F92" s="125"/>
      <c r="G92" s="125"/>
    </row>
    <row r="93" spans="1:7" ht="12.75">
      <c r="A93" s="125"/>
      <c r="B93" s="125"/>
      <c r="C93" s="125"/>
      <c r="D93" s="125"/>
      <c r="E93" s="125"/>
      <c r="F93" s="125"/>
      <c r="G93" s="125"/>
    </row>
    <row r="94" spans="1:7" ht="12.75">
      <c r="A94" s="125"/>
      <c r="B94" s="125"/>
      <c r="C94" s="125"/>
      <c r="D94" s="125"/>
      <c r="E94" s="125"/>
      <c r="F94" s="125"/>
      <c r="G94" s="125"/>
    </row>
    <row r="95" spans="1:7" ht="12.75">
      <c r="A95" s="125"/>
      <c r="B95" s="125"/>
      <c r="C95" s="125"/>
      <c r="D95" s="125"/>
      <c r="E95" s="125"/>
      <c r="F95" s="125"/>
      <c r="G95" s="125"/>
    </row>
    <row r="96" spans="1:7" ht="12.75">
      <c r="A96" s="125"/>
      <c r="B96" s="125"/>
      <c r="C96" s="125"/>
      <c r="D96" s="125"/>
      <c r="E96" s="125"/>
      <c r="F96" s="125"/>
      <c r="G96" s="125"/>
    </row>
    <row r="97" spans="1:7" ht="12.75">
      <c r="A97" s="125"/>
      <c r="B97" s="125"/>
      <c r="C97" s="125"/>
      <c r="D97" s="125"/>
      <c r="E97" s="125"/>
      <c r="F97" s="125"/>
      <c r="G97" s="125"/>
    </row>
    <row r="98" spans="1:7" ht="12.75">
      <c r="A98" s="125"/>
      <c r="B98" s="125"/>
      <c r="C98" s="125"/>
      <c r="D98" s="125"/>
      <c r="E98" s="125"/>
      <c r="F98" s="125"/>
      <c r="G98" s="125"/>
    </row>
    <row r="99" spans="1:7" ht="12.75">
      <c r="A99" s="125"/>
      <c r="B99" s="125"/>
      <c r="C99" s="125"/>
      <c r="D99" s="125"/>
      <c r="E99" s="125"/>
      <c r="F99" s="125"/>
      <c r="G99" s="125"/>
    </row>
    <row r="100" spans="1:7" ht="12.75">
      <c r="A100" s="125"/>
      <c r="B100" s="125"/>
      <c r="C100" s="125"/>
      <c r="D100" s="125"/>
      <c r="E100" s="125"/>
      <c r="F100" s="125"/>
      <c r="G100" s="125"/>
    </row>
    <row r="101" spans="1:7" ht="12.75">
      <c r="A101" s="125"/>
      <c r="B101" s="125"/>
      <c r="C101" s="125"/>
      <c r="D101" s="125"/>
      <c r="E101" s="125"/>
      <c r="F101" s="125"/>
      <c r="G101" s="125"/>
    </row>
    <row r="102" spans="1:7" ht="12.75">
      <c r="A102" s="125"/>
      <c r="B102" s="125"/>
      <c r="C102" s="125"/>
      <c r="D102" s="125"/>
      <c r="E102" s="125"/>
      <c r="F102" s="125"/>
      <c r="G102" s="125"/>
    </row>
    <row r="103" spans="1:7" ht="12.75">
      <c r="A103" s="125"/>
      <c r="B103" s="125"/>
      <c r="C103" s="125"/>
      <c r="D103" s="125"/>
      <c r="E103" s="125"/>
      <c r="F103" s="125"/>
      <c r="G103" s="125"/>
    </row>
    <row r="104" spans="1:7" ht="12.75">
      <c r="A104" s="125"/>
      <c r="B104" s="125"/>
      <c r="C104" s="125"/>
      <c r="D104" s="125"/>
      <c r="E104" s="125"/>
      <c r="F104" s="125"/>
      <c r="G104" s="125"/>
    </row>
    <row r="105" spans="1:7" ht="12.75">
      <c r="A105" s="125"/>
      <c r="B105" s="125"/>
      <c r="C105" s="125"/>
      <c r="D105" s="125"/>
      <c r="E105" s="125"/>
      <c r="F105" s="125"/>
      <c r="G105" s="125"/>
    </row>
    <row r="106" spans="1:7" ht="12.75">
      <c r="A106" s="125"/>
      <c r="B106" s="125"/>
      <c r="C106" s="125"/>
      <c r="D106" s="125"/>
      <c r="E106" s="125"/>
      <c r="F106" s="125"/>
      <c r="G106" s="125"/>
    </row>
    <row r="107" spans="1:7" ht="12.75">
      <c r="A107" s="125"/>
      <c r="B107" s="125"/>
      <c r="C107" s="125"/>
      <c r="D107" s="125"/>
      <c r="E107" s="125"/>
      <c r="F107" s="125"/>
      <c r="G107" s="125"/>
    </row>
    <row r="108" spans="1:7" ht="12.75">
      <c r="A108" s="125"/>
      <c r="B108" s="125"/>
      <c r="C108" s="125"/>
      <c r="D108" s="125"/>
      <c r="E108" s="125"/>
      <c r="F108" s="125"/>
      <c r="G108" s="125"/>
    </row>
    <row r="109" spans="1:7" ht="12.75">
      <c r="A109" s="125"/>
      <c r="B109" s="125"/>
      <c r="C109" s="125"/>
      <c r="D109" s="125"/>
      <c r="E109" s="125"/>
      <c r="F109" s="125"/>
      <c r="G109" s="125"/>
    </row>
    <row r="110" spans="1:7" ht="12.75">
      <c r="A110" s="125"/>
      <c r="B110" s="125"/>
      <c r="C110" s="125"/>
      <c r="D110" s="125"/>
      <c r="E110" s="125"/>
      <c r="F110" s="125"/>
      <c r="G110" s="125"/>
    </row>
    <row r="111" spans="1:7" ht="12.75">
      <c r="A111" s="125"/>
      <c r="B111" s="125"/>
      <c r="C111" s="125"/>
      <c r="D111" s="125"/>
      <c r="E111" s="125"/>
      <c r="F111" s="125"/>
      <c r="G111" s="125"/>
    </row>
    <row r="112" spans="1:7" ht="12.75">
      <c r="A112" s="125"/>
      <c r="B112" s="125"/>
      <c r="C112" s="125"/>
      <c r="D112" s="125"/>
      <c r="E112" s="125"/>
      <c r="F112" s="125"/>
      <c r="G112" s="125"/>
    </row>
    <row r="113" spans="1:7" ht="12.75">
      <c r="A113" s="125"/>
      <c r="B113" s="125"/>
      <c r="C113" s="125"/>
      <c r="D113" s="125"/>
      <c r="E113" s="125"/>
      <c r="F113" s="125"/>
      <c r="G113" s="125"/>
    </row>
    <row r="114" spans="1:7" ht="12.75">
      <c r="A114" s="125"/>
      <c r="B114" s="125"/>
      <c r="C114" s="125"/>
      <c r="D114" s="125"/>
      <c r="E114" s="125"/>
      <c r="F114" s="125"/>
      <c r="G114" s="125"/>
    </row>
    <row r="115" spans="1:7" ht="12.75">
      <c r="A115" s="125"/>
      <c r="B115" s="125"/>
      <c r="C115" s="125"/>
      <c r="D115" s="125"/>
      <c r="E115" s="125"/>
      <c r="F115" s="125"/>
      <c r="G115" s="125"/>
    </row>
    <row r="116" spans="1:7" ht="12.75">
      <c r="A116" s="125"/>
      <c r="B116" s="125"/>
      <c r="C116" s="125"/>
      <c r="D116" s="125"/>
      <c r="E116" s="125"/>
      <c r="F116" s="125"/>
      <c r="G116" s="125"/>
    </row>
    <row r="117" spans="1:7" ht="12.75">
      <c r="A117" s="125"/>
      <c r="B117" s="125"/>
      <c r="C117" s="125"/>
      <c r="D117" s="125"/>
      <c r="E117" s="125"/>
      <c r="F117" s="125"/>
      <c r="G117" s="125"/>
    </row>
    <row r="118" spans="1:7" ht="12.75">
      <c r="A118" s="125"/>
      <c r="B118" s="125"/>
      <c r="C118" s="125"/>
      <c r="D118" s="125"/>
      <c r="E118" s="125"/>
      <c r="F118" s="125"/>
      <c r="G118" s="125"/>
    </row>
    <row r="119" spans="1:7" ht="12.75">
      <c r="A119" s="125"/>
      <c r="B119" s="125"/>
      <c r="C119" s="125"/>
      <c r="D119" s="125"/>
      <c r="E119" s="125"/>
      <c r="F119" s="125"/>
      <c r="G119" s="125"/>
    </row>
    <row r="120" spans="1:7" ht="12.75">
      <c r="A120" s="125"/>
      <c r="B120" s="125"/>
      <c r="C120" s="125"/>
      <c r="D120" s="125"/>
      <c r="E120" s="125"/>
      <c r="F120" s="125"/>
      <c r="G120" s="125"/>
    </row>
    <row r="121" spans="1:7" ht="12.75">
      <c r="A121" s="125"/>
      <c r="B121" s="125"/>
      <c r="C121" s="125"/>
      <c r="D121" s="125"/>
      <c r="E121" s="125"/>
      <c r="F121" s="125"/>
      <c r="G121" s="125"/>
    </row>
    <row r="122" spans="1:7" ht="12.75">
      <c r="A122" s="125"/>
      <c r="B122" s="125"/>
      <c r="C122" s="125"/>
      <c r="D122" s="125"/>
      <c r="E122" s="125"/>
      <c r="F122" s="125"/>
      <c r="G122" s="125"/>
    </row>
    <row r="123" spans="1:7" ht="12.75">
      <c r="A123" s="125"/>
      <c r="B123" s="125"/>
      <c r="C123" s="125"/>
      <c r="D123" s="125"/>
      <c r="E123" s="125"/>
      <c r="F123" s="125"/>
      <c r="G123" s="125"/>
    </row>
    <row r="124" spans="1:7" ht="12.75">
      <c r="A124" s="125"/>
      <c r="B124" s="125"/>
      <c r="C124" s="125"/>
      <c r="D124" s="125"/>
      <c r="E124" s="125"/>
      <c r="F124" s="125"/>
      <c r="G124" s="125"/>
    </row>
    <row r="125" spans="1:7" ht="12.75">
      <c r="A125" s="125"/>
      <c r="B125" s="125"/>
      <c r="C125" s="125"/>
      <c r="D125" s="125"/>
      <c r="E125" s="125"/>
      <c r="F125" s="125"/>
      <c r="G125" s="125"/>
    </row>
    <row r="126" spans="1:7" ht="12.75">
      <c r="A126" s="125"/>
      <c r="B126" s="125"/>
      <c r="C126" s="125"/>
      <c r="D126" s="125"/>
      <c r="E126" s="125"/>
      <c r="F126" s="125"/>
      <c r="G126" s="125"/>
    </row>
    <row r="127" spans="1:7" ht="12.75">
      <c r="A127" s="125"/>
      <c r="B127" s="125"/>
      <c r="C127" s="125"/>
      <c r="D127" s="125"/>
      <c r="E127" s="125"/>
      <c r="F127" s="125"/>
      <c r="G127" s="125"/>
    </row>
    <row r="128" spans="1:7" ht="12.75">
      <c r="A128" s="125"/>
      <c r="B128" s="125"/>
      <c r="C128" s="125"/>
      <c r="D128" s="125"/>
      <c r="E128" s="125"/>
      <c r="F128" s="125"/>
      <c r="G128" s="125"/>
    </row>
    <row r="129" spans="1:7" ht="12.75">
      <c r="A129" s="125"/>
      <c r="B129" s="125"/>
      <c r="C129" s="125"/>
      <c r="D129" s="125"/>
      <c r="E129" s="125"/>
      <c r="F129" s="125"/>
      <c r="G129" s="125"/>
    </row>
    <row r="130" spans="1:7" ht="12.75">
      <c r="A130" s="125"/>
      <c r="B130" s="125"/>
      <c r="C130" s="125"/>
      <c r="D130" s="125"/>
      <c r="E130" s="125"/>
      <c r="F130" s="125"/>
      <c r="G130" s="125"/>
    </row>
    <row r="131" spans="1:7" ht="12.75">
      <c r="A131" s="125"/>
      <c r="B131" s="125"/>
      <c r="C131" s="125"/>
      <c r="D131" s="125"/>
      <c r="E131" s="125"/>
      <c r="F131" s="125"/>
      <c r="G131" s="125"/>
    </row>
    <row r="132" spans="1:7" ht="12.75">
      <c r="A132" s="125"/>
      <c r="B132" s="125"/>
      <c r="C132" s="125"/>
      <c r="D132" s="125"/>
      <c r="E132" s="125"/>
      <c r="F132" s="125"/>
      <c r="G132" s="125"/>
    </row>
    <row r="133" spans="1:7" ht="12.75">
      <c r="A133" s="125"/>
      <c r="B133" s="125"/>
      <c r="C133" s="125"/>
      <c r="D133" s="125"/>
      <c r="E133" s="125"/>
      <c r="F133" s="125"/>
      <c r="G133" s="125"/>
    </row>
    <row r="134" spans="1:7" ht="12.75">
      <c r="A134" s="125"/>
      <c r="B134" s="125"/>
      <c r="C134" s="125"/>
      <c r="D134" s="125"/>
      <c r="E134" s="125"/>
      <c r="F134" s="125"/>
      <c r="G134" s="125"/>
    </row>
    <row r="135" spans="1:7" ht="12.75">
      <c r="A135" s="125"/>
      <c r="B135" s="125"/>
      <c r="C135" s="125"/>
      <c r="D135" s="125"/>
      <c r="E135" s="125"/>
      <c r="F135" s="125"/>
      <c r="G135" s="125"/>
    </row>
    <row r="136" spans="1:7" ht="12.75">
      <c r="A136" s="125"/>
      <c r="B136" s="125"/>
      <c r="C136" s="125"/>
      <c r="D136" s="125"/>
      <c r="E136" s="125"/>
      <c r="F136" s="125"/>
      <c r="G136" s="125"/>
    </row>
    <row r="137" spans="1:7" ht="12.75">
      <c r="A137" s="125"/>
      <c r="B137" s="125"/>
      <c r="C137" s="125"/>
      <c r="D137" s="125"/>
      <c r="E137" s="125"/>
      <c r="F137" s="125"/>
      <c r="G137" s="125"/>
    </row>
    <row r="138" spans="1:7" ht="12.75">
      <c r="A138" s="125"/>
      <c r="B138" s="125"/>
      <c r="C138" s="125"/>
      <c r="D138" s="125"/>
      <c r="E138" s="125"/>
      <c r="F138" s="125"/>
      <c r="G138" s="125"/>
    </row>
    <row r="139" spans="1:7" ht="12.75">
      <c r="A139" s="125"/>
      <c r="B139" s="125"/>
      <c r="C139" s="125"/>
      <c r="D139" s="125"/>
      <c r="E139" s="125"/>
      <c r="F139" s="125"/>
      <c r="G139" s="125"/>
    </row>
    <row r="140" spans="1:7" ht="12.75">
      <c r="A140" s="125"/>
      <c r="B140" s="125"/>
      <c r="C140" s="125"/>
      <c r="D140" s="125"/>
      <c r="E140" s="125"/>
      <c r="F140" s="125"/>
      <c r="G140" s="125"/>
    </row>
    <row r="141" spans="1:7" ht="12.75">
      <c r="A141" s="125"/>
      <c r="B141" s="125"/>
      <c r="C141" s="125"/>
      <c r="D141" s="125"/>
      <c r="E141" s="125"/>
      <c r="F141" s="125"/>
      <c r="G141" s="125"/>
    </row>
    <row r="142" spans="1:7" ht="12.75">
      <c r="A142" s="125"/>
      <c r="B142" s="125"/>
      <c r="C142" s="125"/>
      <c r="D142" s="125"/>
      <c r="E142" s="125"/>
      <c r="F142" s="125"/>
      <c r="G142" s="125"/>
    </row>
    <row r="143" spans="1:7" ht="12.75">
      <c r="A143" s="125"/>
      <c r="B143" s="125"/>
      <c r="C143" s="125"/>
      <c r="D143" s="125"/>
      <c r="E143" s="125"/>
      <c r="F143" s="125"/>
      <c r="G143" s="125"/>
    </row>
    <row r="144" spans="1:7" ht="12.75">
      <c r="A144" s="125"/>
      <c r="B144" s="125"/>
      <c r="C144" s="125"/>
      <c r="D144" s="125"/>
      <c r="E144" s="125"/>
      <c r="F144" s="125"/>
      <c r="G144" s="125"/>
    </row>
    <row r="145" spans="1:7" ht="12.75">
      <c r="A145" s="125"/>
      <c r="B145" s="125"/>
      <c r="C145" s="125"/>
      <c r="D145" s="125"/>
      <c r="E145" s="125"/>
      <c r="F145" s="125"/>
      <c r="G145" s="125"/>
    </row>
    <row r="146" spans="1:7" ht="12.75">
      <c r="A146" s="125"/>
      <c r="B146" s="125"/>
      <c r="C146" s="125"/>
      <c r="D146" s="125"/>
      <c r="E146" s="125"/>
      <c r="F146" s="125"/>
      <c r="G146" s="125"/>
    </row>
    <row r="147" spans="1:7" ht="12.75">
      <c r="A147" s="125"/>
      <c r="B147" s="125"/>
      <c r="C147" s="125"/>
      <c r="D147" s="125"/>
      <c r="E147" s="125"/>
      <c r="F147" s="125"/>
      <c r="G147" s="125"/>
    </row>
    <row r="148" spans="1:7" ht="12.75">
      <c r="A148" s="125"/>
      <c r="B148" s="125"/>
      <c r="C148" s="125"/>
      <c r="D148" s="125"/>
      <c r="E148" s="125"/>
      <c r="F148" s="125"/>
      <c r="G148" s="125"/>
    </row>
    <row r="149" spans="1:7" ht="12.75">
      <c r="A149" s="125"/>
      <c r="B149" s="125"/>
      <c r="C149" s="125"/>
      <c r="D149" s="125"/>
      <c r="E149" s="125"/>
      <c r="F149" s="125"/>
      <c r="G149" s="125"/>
    </row>
    <row r="150" spans="1:7" ht="12.75">
      <c r="A150" s="125"/>
      <c r="B150" s="125"/>
      <c r="C150" s="125"/>
      <c r="D150" s="125"/>
      <c r="E150" s="125"/>
      <c r="F150" s="125"/>
      <c r="G150" s="125"/>
    </row>
    <row r="151" spans="1:7" ht="12.75">
      <c r="A151" s="125"/>
      <c r="B151" s="125"/>
      <c r="C151" s="125"/>
      <c r="D151" s="125"/>
      <c r="E151" s="125"/>
      <c r="F151" s="125"/>
      <c r="G151" s="125"/>
    </row>
    <row r="152" spans="1:7" ht="12.75">
      <c r="A152" s="125"/>
      <c r="B152" s="125"/>
      <c r="C152" s="125"/>
      <c r="D152" s="125"/>
      <c r="E152" s="125"/>
      <c r="F152" s="125"/>
      <c r="G152" s="125"/>
    </row>
    <row r="153" spans="1:7" ht="12.75">
      <c r="A153" s="125"/>
      <c r="B153" s="125"/>
      <c r="C153" s="125"/>
      <c r="D153" s="125"/>
      <c r="E153" s="125"/>
      <c r="F153" s="125"/>
      <c r="G153" s="125"/>
    </row>
    <row r="154" spans="1:7" ht="12.75">
      <c r="A154" s="125"/>
      <c r="B154" s="125"/>
      <c r="C154" s="125"/>
      <c r="D154" s="125"/>
      <c r="E154" s="125"/>
      <c r="F154" s="125"/>
      <c r="G154" s="125"/>
    </row>
    <row r="155" spans="1:7" ht="12.75">
      <c r="A155" s="125"/>
      <c r="B155" s="125"/>
      <c r="C155" s="125"/>
      <c r="D155" s="125"/>
      <c r="E155" s="125"/>
      <c r="F155" s="125"/>
      <c r="G155" s="125"/>
    </row>
    <row r="156" spans="1:7" ht="12.75">
      <c r="A156" s="125"/>
      <c r="B156" s="125"/>
      <c r="C156" s="125"/>
      <c r="D156" s="125"/>
      <c r="E156" s="125"/>
      <c r="F156" s="125"/>
      <c r="G156" s="125"/>
    </row>
    <row r="157" spans="1:7" ht="12.75">
      <c r="A157" s="125"/>
      <c r="B157" s="125"/>
      <c r="C157" s="125"/>
      <c r="D157" s="125"/>
      <c r="E157" s="125"/>
      <c r="F157" s="125"/>
      <c r="G157" s="125"/>
    </row>
    <row r="158" spans="1:7" ht="12.75">
      <c r="A158" s="125"/>
      <c r="B158" s="125"/>
      <c r="C158" s="125"/>
      <c r="D158" s="125"/>
      <c r="E158" s="125"/>
      <c r="F158" s="125"/>
      <c r="G158" s="125"/>
    </row>
    <row r="159" spans="1:7" ht="12.75">
      <c r="A159" s="125"/>
      <c r="B159" s="125"/>
      <c r="C159" s="125"/>
      <c r="D159" s="125"/>
      <c r="E159" s="125"/>
      <c r="F159" s="125"/>
      <c r="G159" s="125"/>
    </row>
    <row r="160" spans="1:7" ht="12.75">
      <c r="A160" s="125"/>
      <c r="B160" s="125"/>
      <c r="C160" s="125"/>
      <c r="D160" s="125"/>
      <c r="E160" s="125"/>
      <c r="F160" s="125"/>
      <c r="G160" s="125"/>
    </row>
    <row r="161" spans="1:7" ht="12.75">
      <c r="A161" s="125"/>
      <c r="B161" s="125"/>
      <c r="C161" s="125"/>
      <c r="D161" s="125"/>
      <c r="E161" s="125"/>
      <c r="F161" s="125"/>
      <c r="G161" s="125"/>
    </row>
    <row r="162" spans="1:7" ht="12.75">
      <c r="A162" s="125"/>
      <c r="B162" s="125"/>
      <c r="C162" s="125"/>
      <c r="D162" s="125"/>
      <c r="E162" s="125"/>
      <c r="F162" s="125"/>
      <c r="G162" s="125"/>
    </row>
    <row r="163" spans="1:7" ht="12.75">
      <c r="A163" s="125"/>
      <c r="B163" s="125"/>
      <c r="C163" s="125"/>
      <c r="D163" s="125"/>
      <c r="E163" s="125"/>
      <c r="F163" s="125"/>
      <c r="G163" s="125"/>
    </row>
    <row r="164" spans="1:7" ht="12.75">
      <c r="A164" s="125"/>
      <c r="B164" s="125"/>
      <c r="C164" s="125"/>
      <c r="D164" s="125"/>
      <c r="E164" s="125"/>
      <c r="F164" s="125"/>
      <c r="G164" s="125"/>
    </row>
    <row r="165" spans="1:7" ht="12.75">
      <c r="A165" s="125"/>
      <c r="B165" s="125"/>
      <c r="C165" s="125"/>
      <c r="D165" s="125"/>
      <c r="E165" s="125"/>
      <c r="F165" s="125"/>
      <c r="G165" s="125"/>
    </row>
    <row r="166" spans="1:7" ht="12.75">
      <c r="A166" s="125"/>
      <c r="B166" s="125"/>
      <c r="C166" s="125"/>
      <c r="D166" s="125"/>
      <c r="E166" s="125"/>
      <c r="F166" s="125"/>
      <c r="G166" s="125"/>
    </row>
    <row r="167" spans="1:7" ht="12.75">
      <c r="A167" s="125"/>
      <c r="B167" s="125"/>
      <c r="C167" s="125"/>
      <c r="D167" s="125"/>
      <c r="E167" s="125"/>
      <c r="F167" s="125"/>
      <c r="G167" s="125"/>
    </row>
    <row r="168" spans="1:7" ht="12.75">
      <c r="A168" s="125"/>
      <c r="B168" s="125"/>
      <c r="C168" s="125"/>
      <c r="D168" s="125"/>
      <c r="E168" s="125"/>
      <c r="F168" s="125"/>
      <c r="G168" s="125"/>
    </row>
    <row r="169" spans="1:7" ht="12.75">
      <c r="A169" s="125"/>
      <c r="B169" s="125"/>
      <c r="C169" s="125"/>
      <c r="D169" s="125"/>
      <c r="E169" s="125"/>
      <c r="F169" s="125"/>
      <c r="G169" s="125"/>
    </row>
    <row r="170" spans="1:7" ht="12.75">
      <c r="A170" s="125"/>
      <c r="B170" s="125"/>
      <c r="C170" s="125"/>
      <c r="D170" s="125"/>
      <c r="E170" s="125"/>
      <c r="F170" s="125"/>
      <c r="G170" s="125"/>
    </row>
    <row r="171" spans="1:7" ht="12.75">
      <c r="A171" s="125"/>
      <c r="B171" s="125"/>
      <c r="C171" s="125"/>
      <c r="D171" s="125"/>
      <c r="E171" s="125"/>
      <c r="F171" s="125"/>
      <c r="G171" s="125"/>
    </row>
    <row r="172" spans="1:7" ht="12.75">
      <c r="A172" s="125"/>
      <c r="B172" s="125"/>
      <c r="C172" s="125"/>
      <c r="D172" s="125"/>
      <c r="E172" s="125"/>
      <c r="F172" s="125"/>
      <c r="G172" s="125"/>
    </row>
    <row r="173" spans="1:7" ht="12.75">
      <c r="A173" s="125"/>
      <c r="B173" s="125"/>
      <c r="C173" s="125"/>
      <c r="D173" s="125"/>
      <c r="E173" s="125"/>
      <c r="F173" s="125"/>
      <c r="G173" s="125"/>
    </row>
    <row r="174" spans="1:7" ht="12.75">
      <c r="A174" s="125"/>
      <c r="B174" s="125"/>
      <c r="C174" s="125"/>
      <c r="D174" s="125"/>
      <c r="E174" s="125"/>
      <c r="F174" s="125"/>
      <c r="G174" s="125"/>
    </row>
    <row r="175" spans="1:7" ht="12.75">
      <c r="A175" s="125"/>
      <c r="B175" s="125"/>
      <c r="C175" s="125"/>
      <c r="D175" s="125"/>
      <c r="E175" s="125"/>
      <c r="F175" s="125"/>
      <c r="G175" s="125"/>
    </row>
    <row r="176" spans="1:7" ht="12.75">
      <c r="A176" s="125"/>
      <c r="B176" s="125"/>
      <c r="C176" s="125"/>
      <c r="D176" s="125"/>
      <c r="E176" s="125"/>
      <c r="F176" s="125"/>
      <c r="G176" s="125"/>
    </row>
    <row r="177" spans="1:7" ht="12.75">
      <c r="A177" s="125"/>
      <c r="B177" s="125"/>
      <c r="C177" s="125"/>
      <c r="D177" s="125"/>
      <c r="E177" s="125"/>
      <c r="F177" s="125"/>
      <c r="G177" s="125"/>
    </row>
    <row r="178" spans="1:7" ht="12.75">
      <c r="A178" s="125"/>
      <c r="B178" s="125"/>
      <c r="C178" s="125"/>
      <c r="D178" s="125"/>
      <c r="E178" s="125"/>
      <c r="F178" s="125"/>
      <c r="G178" s="125"/>
    </row>
    <row r="179" spans="1:7" ht="12.75">
      <c r="A179" s="125"/>
      <c r="B179" s="125"/>
      <c r="C179" s="125"/>
      <c r="D179" s="125"/>
      <c r="E179" s="125"/>
      <c r="F179" s="125"/>
      <c r="G179" s="125"/>
    </row>
    <row r="180" spans="1:7" ht="12.75">
      <c r="A180" s="125"/>
      <c r="B180" s="125"/>
      <c r="C180" s="125"/>
      <c r="D180" s="125"/>
      <c r="E180" s="125"/>
      <c r="F180" s="125"/>
      <c r="G180" s="125"/>
    </row>
    <row r="181" spans="1:7" ht="12.75">
      <c r="A181" s="125"/>
      <c r="B181" s="125"/>
      <c r="C181" s="125"/>
      <c r="D181" s="125"/>
      <c r="E181" s="125"/>
      <c r="F181" s="125"/>
      <c r="G181" s="125"/>
    </row>
    <row r="182" spans="1:7" ht="12.75">
      <c r="A182" s="125"/>
      <c r="B182" s="125"/>
      <c r="C182" s="125"/>
      <c r="D182" s="125"/>
      <c r="E182" s="125"/>
      <c r="F182" s="125"/>
      <c r="G182" s="125"/>
    </row>
    <row r="183" spans="1:7" ht="12.75">
      <c r="A183" s="125"/>
      <c r="B183" s="125"/>
      <c r="C183" s="125"/>
      <c r="D183" s="125"/>
      <c r="E183" s="125"/>
      <c r="F183" s="125"/>
      <c r="G183" s="125"/>
    </row>
    <row r="184" spans="1:7" ht="12.75">
      <c r="A184" s="125"/>
      <c r="B184" s="125"/>
      <c r="C184" s="125"/>
      <c r="D184" s="125"/>
      <c r="E184" s="125"/>
      <c r="F184" s="125"/>
      <c r="G184" s="125"/>
    </row>
    <row r="185" spans="1:7" ht="12.75">
      <c r="A185" s="125"/>
      <c r="B185" s="125"/>
      <c r="C185" s="125"/>
      <c r="D185" s="125"/>
      <c r="E185" s="125"/>
      <c r="F185" s="125"/>
      <c r="G185" s="125"/>
    </row>
    <row r="186" spans="1:7" ht="12.75">
      <c r="A186" s="125"/>
      <c r="B186" s="125"/>
      <c r="C186" s="125"/>
      <c r="D186" s="125"/>
      <c r="E186" s="125"/>
      <c r="F186" s="125"/>
      <c r="G186" s="125"/>
    </row>
    <row r="187" spans="1:7" ht="12.75">
      <c r="A187" s="125"/>
      <c r="B187" s="125"/>
      <c r="C187" s="125"/>
      <c r="D187" s="125"/>
      <c r="E187" s="125"/>
      <c r="F187" s="125"/>
      <c r="G187" s="125"/>
    </row>
    <row r="188" spans="1:7" ht="12.75">
      <c r="A188" s="125"/>
      <c r="B188" s="125"/>
      <c r="C188" s="125"/>
      <c r="D188" s="125"/>
      <c r="E188" s="125"/>
      <c r="F188" s="125"/>
      <c r="G188" s="125"/>
    </row>
    <row r="189" spans="1:7" ht="12.75">
      <c r="A189" s="125"/>
      <c r="B189" s="125"/>
      <c r="C189" s="125"/>
      <c r="D189" s="125"/>
      <c r="E189" s="125"/>
      <c r="F189" s="125"/>
      <c r="G189" s="125"/>
    </row>
    <row r="190" spans="1:7" ht="12.75">
      <c r="A190" s="125"/>
      <c r="B190" s="125"/>
      <c r="C190" s="125"/>
      <c r="D190" s="125"/>
      <c r="E190" s="125"/>
      <c r="F190" s="125"/>
      <c r="G190" s="125"/>
    </row>
    <row r="191" spans="1:7" ht="12.75">
      <c r="A191" s="125"/>
      <c r="B191" s="125"/>
      <c r="C191" s="125"/>
      <c r="D191" s="125"/>
      <c r="E191" s="125"/>
      <c r="F191" s="125"/>
      <c r="G191" s="125"/>
    </row>
    <row r="192" spans="1:7" ht="12.75">
      <c r="A192" s="125"/>
      <c r="B192" s="125"/>
      <c r="C192" s="125"/>
      <c r="D192" s="125"/>
      <c r="E192" s="125"/>
      <c r="F192" s="125"/>
      <c r="G192" s="125"/>
    </row>
    <row r="193" spans="1:7" ht="12.75">
      <c r="A193" s="125"/>
      <c r="B193" s="125"/>
      <c r="C193" s="125"/>
      <c r="D193" s="125"/>
      <c r="E193" s="125"/>
      <c r="F193" s="125"/>
      <c r="G193" s="125"/>
    </row>
    <row r="194" spans="1:7" ht="12.75">
      <c r="A194" s="125"/>
      <c r="B194" s="125"/>
      <c r="C194" s="125"/>
      <c r="D194" s="125"/>
      <c r="E194" s="125"/>
      <c r="F194" s="125"/>
      <c r="G194" s="125"/>
    </row>
    <row r="195" spans="1:7" ht="12.75">
      <c r="A195" s="125"/>
      <c r="B195" s="125"/>
      <c r="C195" s="125"/>
      <c r="D195" s="125"/>
      <c r="E195" s="125"/>
      <c r="F195" s="125"/>
      <c r="G195" s="125"/>
    </row>
    <row r="196" spans="1:7" ht="12.75">
      <c r="A196" s="125"/>
      <c r="B196" s="125"/>
      <c r="C196" s="125"/>
      <c r="D196" s="125"/>
      <c r="E196" s="125"/>
      <c r="F196" s="125"/>
      <c r="G196" s="125"/>
    </row>
    <row r="197" spans="1:7" ht="12.75">
      <c r="A197" s="125"/>
      <c r="B197" s="125"/>
      <c r="C197" s="125"/>
      <c r="D197" s="125"/>
      <c r="E197" s="125"/>
      <c r="F197" s="125"/>
      <c r="G197" s="125"/>
    </row>
    <row r="198" spans="1:7" ht="12.75">
      <c r="A198" s="125"/>
      <c r="B198" s="125"/>
      <c r="C198" s="125"/>
      <c r="D198" s="125"/>
      <c r="E198" s="125"/>
      <c r="F198" s="125"/>
      <c r="G198" s="125"/>
    </row>
    <row r="199" spans="1:7" ht="12.75">
      <c r="A199" s="125"/>
      <c r="B199" s="125"/>
      <c r="C199" s="125"/>
      <c r="D199" s="125"/>
      <c r="E199" s="125"/>
      <c r="F199" s="125"/>
      <c r="G199" s="125"/>
    </row>
    <row r="200" spans="1:7" ht="12.75">
      <c r="A200" s="125"/>
      <c r="B200" s="125"/>
      <c r="C200" s="125"/>
      <c r="D200" s="125"/>
      <c r="E200" s="125"/>
      <c r="F200" s="125"/>
      <c r="G200" s="125"/>
    </row>
    <row r="201" spans="1:7" ht="12.75">
      <c r="A201" s="125"/>
      <c r="B201" s="125"/>
      <c r="C201" s="125"/>
      <c r="D201" s="125"/>
      <c r="E201" s="125"/>
      <c r="F201" s="125"/>
      <c r="G201" s="125"/>
    </row>
    <row r="202" spans="1:7" ht="12.75">
      <c r="A202" s="125"/>
      <c r="B202" s="125"/>
      <c r="C202" s="125"/>
      <c r="D202" s="125"/>
      <c r="E202" s="125"/>
      <c r="F202" s="125"/>
      <c r="G202" s="125"/>
    </row>
    <row r="203" spans="1:7" ht="12.75">
      <c r="A203" s="125"/>
      <c r="B203" s="125"/>
      <c r="C203" s="125"/>
      <c r="D203" s="125"/>
      <c r="E203" s="125"/>
      <c r="F203" s="125"/>
      <c r="G203" s="125"/>
    </row>
    <row r="204" spans="1:7" ht="12.75">
      <c r="A204" s="125"/>
      <c r="B204" s="125"/>
      <c r="C204" s="125"/>
      <c r="D204" s="125"/>
      <c r="E204" s="125"/>
      <c r="F204" s="125"/>
      <c r="G204" s="125"/>
    </row>
    <row r="205" spans="1:7" ht="12.75">
      <c r="A205" s="125"/>
      <c r="B205" s="125"/>
      <c r="C205" s="125"/>
      <c r="D205" s="125"/>
      <c r="E205" s="125"/>
      <c r="F205" s="125"/>
      <c r="G205" s="125"/>
    </row>
    <row r="206" spans="1:7" ht="12.75">
      <c r="A206" s="125"/>
      <c r="B206" s="125"/>
      <c r="C206" s="125"/>
      <c r="D206" s="125"/>
      <c r="E206" s="125"/>
      <c r="F206" s="125"/>
      <c r="G206" s="125"/>
    </row>
    <row r="207" spans="1:7" ht="12.75">
      <c r="A207" s="125"/>
      <c r="B207" s="125"/>
      <c r="C207" s="125"/>
      <c r="D207" s="125"/>
      <c r="E207" s="125"/>
      <c r="F207" s="125"/>
      <c r="G207" s="125"/>
    </row>
    <row r="208" spans="1:7" ht="12.75">
      <c r="A208" s="125"/>
      <c r="B208" s="125"/>
      <c r="C208" s="125"/>
      <c r="D208" s="125"/>
      <c r="E208" s="125"/>
      <c r="F208" s="125"/>
      <c r="G208" s="125"/>
    </row>
    <row r="209" spans="1:7" ht="12.75">
      <c r="A209" s="125"/>
      <c r="B209" s="125"/>
      <c r="C209" s="125"/>
      <c r="D209" s="125"/>
      <c r="E209" s="125"/>
      <c r="F209" s="125"/>
      <c r="G209" s="125"/>
    </row>
    <row r="210" spans="1:7" ht="12.75">
      <c r="A210" s="125"/>
      <c r="B210" s="125"/>
      <c r="C210" s="125"/>
      <c r="D210" s="125"/>
      <c r="E210" s="125"/>
      <c r="F210" s="125"/>
      <c r="G210" s="125"/>
    </row>
    <row r="211" spans="1:7" ht="12.75">
      <c r="A211" s="125"/>
      <c r="B211" s="125"/>
      <c r="C211" s="125"/>
      <c r="D211" s="125"/>
      <c r="E211" s="125"/>
      <c r="F211" s="125"/>
      <c r="G211" s="125"/>
    </row>
    <row r="212" spans="1:7" ht="12.75">
      <c r="A212" s="125"/>
      <c r="B212" s="125"/>
      <c r="C212" s="125"/>
      <c r="D212" s="125"/>
      <c r="E212" s="125"/>
      <c r="F212" s="125"/>
      <c r="G212" s="125"/>
    </row>
    <row r="213" spans="1:7" ht="12.75">
      <c r="A213" s="125"/>
      <c r="B213" s="125"/>
      <c r="C213" s="125"/>
      <c r="D213" s="125"/>
      <c r="E213" s="125"/>
      <c r="F213" s="125"/>
      <c r="G213" s="125"/>
    </row>
    <row r="214" spans="1:7" ht="12.75">
      <c r="A214" s="125"/>
      <c r="B214" s="125"/>
      <c r="C214" s="125"/>
      <c r="D214" s="125"/>
      <c r="E214" s="125"/>
      <c r="F214" s="125"/>
      <c r="G214" s="125"/>
    </row>
    <row r="215" spans="1:7" ht="12.75">
      <c r="A215" s="125"/>
      <c r="B215" s="125"/>
      <c r="C215" s="125"/>
      <c r="D215" s="125"/>
      <c r="E215" s="125"/>
      <c r="F215" s="125"/>
      <c r="G215" s="125"/>
    </row>
    <row r="216" spans="1:7" ht="12.75">
      <c r="A216" s="125"/>
      <c r="B216" s="125"/>
      <c r="C216" s="125"/>
      <c r="D216" s="125"/>
      <c r="E216" s="125"/>
      <c r="F216" s="125"/>
      <c r="G216" s="125"/>
    </row>
    <row r="217" spans="1:7" ht="12.75">
      <c r="A217" s="125"/>
      <c r="B217" s="125"/>
      <c r="C217" s="125"/>
      <c r="D217" s="125"/>
      <c r="E217" s="125"/>
      <c r="F217" s="125"/>
      <c r="G217" s="125"/>
    </row>
    <row r="218" spans="1:7" ht="12.75">
      <c r="A218" s="125"/>
      <c r="B218" s="125"/>
      <c r="C218" s="125"/>
      <c r="D218" s="125"/>
      <c r="E218" s="125"/>
      <c r="F218" s="125"/>
      <c r="G218" s="125"/>
    </row>
    <row r="219" spans="1:7" ht="12.75">
      <c r="A219" s="125"/>
      <c r="B219" s="125"/>
      <c r="C219" s="125"/>
      <c r="D219" s="125"/>
      <c r="E219" s="125"/>
      <c r="F219" s="125"/>
      <c r="G219" s="125"/>
    </row>
    <row r="220" spans="1:7" ht="12.75">
      <c r="A220" s="125"/>
      <c r="B220" s="125"/>
      <c r="C220" s="125"/>
      <c r="D220" s="125"/>
      <c r="E220" s="125"/>
      <c r="F220" s="125"/>
      <c r="G220" s="125"/>
    </row>
    <row r="221" spans="1:7" ht="12.75">
      <c r="A221" s="125"/>
      <c r="B221" s="125"/>
      <c r="C221" s="125"/>
      <c r="D221" s="125"/>
      <c r="E221" s="125"/>
      <c r="F221" s="125"/>
      <c r="G221" s="125"/>
    </row>
    <row r="222" spans="1:7" ht="12.75">
      <c r="A222" s="125"/>
      <c r="B222" s="125"/>
      <c r="C222" s="125"/>
      <c r="D222" s="125"/>
      <c r="E222" s="125"/>
      <c r="F222" s="125"/>
      <c r="G222" s="125"/>
    </row>
    <row r="223" spans="1:7" ht="12.75">
      <c r="A223" s="125"/>
      <c r="B223" s="125"/>
      <c r="C223" s="125"/>
      <c r="D223" s="125"/>
      <c r="E223" s="125"/>
      <c r="F223" s="125"/>
      <c r="G223" s="125"/>
    </row>
    <row r="224" spans="1:7" ht="12.75">
      <c r="A224" s="125"/>
      <c r="B224" s="125"/>
      <c r="C224" s="125"/>
      <c r="D224" s="125"/>
      <c r="E224" s="125"/>
      <c r="F224" s="125"/>
      <c r="G224" s="125"/>
    </row>
    <row r="225" spans="1:7" ht="12.75">
      <c r="A225" s="125"/>
      <c r="B225" s="125"/>
      <c r="C225" s="125"/>
      <c r="D225" s="125"/>
      <c r="E225" s="125"/>
      <c r="F225" s="125"/>
      <c r="G225" s="125"/>
    </row>
    <row r="226" spans="1:7" ht="12.75">
      <c r="A226" s="125"/>
      <c r="B226" s="125"/>
      <c r="C226" s="125"/>
      <c r="D226" s="125"/>
      <c r="E226" s="125"/>
      <c r="F226" s="125"/>
      <c r="G226" s="125"/>
    </row>
    <row r="227" spans="1:7" ht="12.75">
      <c r="A227" s="125"/>
      <c r="B227" s="125"/>
      <c r="C227" s="125"/>
      <c r="D227" s="125"/>
      <c r="E227" s="125"/>
      <c r="F227" s="125"/>
      <c r="G227" s="125"/>
    </row>
  </sheetData>
  <mergeCells count="2">
    <mergeCell ref="A2:E2"/>
    <mergeCell ref="A26:D26"/>
  </mergeCells>
  <printOptions/>
  <pageMargins left="0.5905511811023623" right="0.3937007874015748" top="0.7874015748031497" bottom="0.7874015748031497" header="0.5118110236220472" footer="0.5118110236220472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Arkusz5"/>
  <dimension ref="A1:G291"/>
  <sheetViews>
    <sheetView workbookViewId="0" topLeftCell="A1">
      <selection activeCell="A1" sqref="A1"/>
    </sheetView>
  </sheetViews>
  <sheetFormatPr defaultColWidth="9.00390625" defaultRowHeight="12.75"/>
  <cols>
    <col min="1" max="1" width="5.75390625" style="129" customWidth="1"/>
    <col min="2" max="2" width="7.875" style="130" customWidth="1"/>
    <col min="3" max="3" width="5.875" style="131" customWidth="1"/>
    <col min="4" max="4" width="51.625" style="129" customWidth="1"/>
    <col min="5" max="5" width="23.125" style="132" customWidth="1"/>
    <col min="6" max="6" width="3.625" style="132" customWidth="1"/>
    <col min="7" max="7" width="3.625" style="129" customWidth="1"/>
    <col min="8" max="16384" width="7.875" style="129" customWidth="1"/>
  </cols>
  <sheetData>
    <row r="1" ht="45">
      <c r="E1" s="1" t="s">
        <v>503</v>
      </c>
    </row>
    <row r="2" spans="1:6" s="131" customFormat="1" ht="20.25">
      <c r="A2" s="394" t="s">
        <v>268</v>
      </c>
      <c r="B2" s="394"/>
      <c r="C2" s="394"/>
      <c r="D2" s="394"/>
      <c r="E2" s="394"/>
      <c r="F2" s="130"/>
    </row>
    <row r="3" spans="1:6" s="131" customFormat="1" ht="15" customHeight="1" thickBot="1">
      <c r="A3" s="357"/>
      <c r="B3" s="357"/>
      <c r="C3" s="357"/>
      <c r="D3" s="357"/>
      <c r="E3" s="357"/>
      <c r="F3" s="130"/>
    </row>
    <row r="4" spans="1:5" s="136" customFormat="1" ht="31.5" thickBot="1" thickTop="1">
      <c r="A4" s="133" t="s">
        <v>1</v>
      </c>
      <c r="B4" s="134" t="s">
        <v>31</v>
      </c>
      <c r="C4" s="135" t="s">
        <v>32</v>
      </c>
      <c r="D4" s="135" t="s">
        <v>2</v>
      </c>
      <c r="E4" s="23" t="s">
        <v>267</v>
      </c>
    </row>
    <row r="5" spans="1:5" s="138" customFormat="1" ht="13.5" thickTop="1">
      <c r="A5" s="57" t="s">
        <v>162</v>
      </c>
      <c r="B5" s="42"/>
      <c r="C5" s="42"/>
      <c r="D5" s="42" t="s">
        <v>7</v>
      </c>
      <c r="E5" s="137">
        <f>SUM(E7)</f>
        <v>107800</v>
      </c>
    </row>
    <row r="6" spans="1:5" s="138" customFormat="1" ht="12.75">
      <c r="A6" s="60"/>
      <c r="B6" s="51"/>
      <c r="C6" s="51"/>
      <c r="D6" s="139"/>
      <c r="E6" s="140"/>
    </row>
    <row r="7" spans="1:5" s="138" customFormat="1" ht="12.75">
      <c r="A7" s="62"/>
      <c r="B7" s="46" t="s">
        <v>163</v>
      </c>
      <c r="C7" s="46"/>
      <c r="D7" s="63" t="s">
        <v>51</v>
      </c>
      <c r="E7" s="14">
        <f>SUM(E8:E13)</f>
        <v>107800</v>
      </c>
    </row>
    <row r="8" spans="1:5" s="138" customFormat="1" ht="12.75">
      <c r="A8" s="60"/>
      <c r="B8" s="51"/>
      <c r="C8" s="51" t="s">
        <v>164</v>
      </c>
      <c r="D8" s="139" t="s">
        <v>165</v>
      </c>
      <c r="E8" s="140">
        <v>78500</v>
      </c>
    </row>
    <row r="9" spans="1:5" s="138" customFormat="1" ht="12.75">
      <c r="A9" s="60"/>
      <c r="B9" s="51"/>
      <c r="C9" s="51" t="s">
        <v>166</v>
      </c>
      <c r="D9" s="139" t="s">
        <v>167</v>
      </c>
      <c r="E9" s="140">
        <v>6200</v>
      </c>
    </row>
    <row r="10" spans="1:5" s="138" customFormat="1" ht="12.75">
      <c r="A10" s="60"/>
      <c r="B10" s="51"/>
      <c r="C10" s="51" t="s">
        <v>168</v>
      </c>
      <c r="D10" s="139" t="s">
        <v>169</v>
      </c>
      <c r="E10" s="140">
        <v>12000</v>
      </c>
    </row>
    <row r="11" spans="1:5" s="138" customFormat="1" ht="12.75">
      <c r="A11" s="60"/>
      <c r="B11" s="51"/>
      <c r="C11" s="51" t="s">
        <v>170</v>
      </c>
      <c r="D11" s="139" t="s">
        <v>171</v>
      </c>
      <c r="E11" s="140">
        <v>1500</v>
      </c>
    </row>
    <row r="12" spans="1:5" s="138" customFormat="1" ht="12.75">
      <c r="A12" s="60"/>
      <c r="B12" s="51"/>
      <c r="C12" s="51" t="s">
        <v>145</v>
      </c>
      <c r="D12" s="139" t="s">
        <v>146</v>
      </c>
      <c r="E12" s="140">
        <v>5000</v>
      </c>
    </row>
    <row r="13" spans="1:5" s="138" customFormat="1" ht="12.75">
      <c r="A13" s="60"/>
      <c r="B13" s="51"/>
      <c r="C13" s="141">
        <v>4300</v>
      </c>
      <c r="D13" s="142" t="s">
        <v>132</v>
      </c>
      <c r="E13" s="140">
        <v>4600</v>
      </c>
    </row>
    <row r="14" spans="1:5" s="138" customFormat="1" ht="12.75">
      <c r="A14" s="60"/>
      <c r="B14" s="51"/>
      <c r="C14" s="51"/>
      <c r="D14" s="139"/>
      <c r="E14" s="140"/>
    </row>
    <row r="15" spans="1:5" s="138" customFormat="1" ht="38.25">
      <c r="A15" s="57" t="s">
        <v>192</v>
      </c>
      <c r="B15" s="42"/>
      <c r="C15" s="42"/>
      <c r="D15" s="42" t="s">
        <v>193</v>
      </c>
      <c r="E15" s="137">
        <f>SUM(E17)</f>
        <v>2387</v>
      </c>
    </row>
    <row r="16" spans="1:5" s="138" customFormat="1" ht="12.75">
      <c r="A16" s="60"/>
      <c r="B16" s="51"/>
      <c r="C16" s="51"/>
      <c r="D16" s="139"/>
      <c r="E16" s="140"/>
    </row>
    <row r="17" spans="1:5" s="138" customFormat="1" ht="25.5">
      <c r="A17" s="62"/>
      <c r="B17" s="46" t="s">
        <v>194</v>
      </c>
      <c r="C17" s="46"/>
      <c r="D17" s="63" t="s">
        <v>60</v>
      </c>
      <c r="E17" s="14">
        <f>SUM(E18:E19)</f>
        <v>2387</v>
      </c>
    </row>
    <row r="18" spans="1:5" s="138" customFormat="1" ht="12.75">
      <c r="A18" s="60"/>
      <c r="B18" s="51"/>
      <c r="C18" s="51" t="s">
        <v>145</v>
      </c>
      <c r="D18" s="139" t="s">
        <v>146</v>
      </c>
      <c r="E18" s="143">
        <v>887</v>
      </c>
    </row>
    <row r="19" spans="1:5" s="138" customFormat="1" ht="12.75">
      <c r="A19" s="60"/>
      <c r="B19" s="51"/>
      <c r="C19" s="141">
        <v>4300</v>
      </c>
      <c r="D19" s="142" t="s">
        <v>132</v>
      </c>
      <c r="E19" s="143">
        <v>1500</v>
      </c>
    </row>
    <row r="20" spans="1:5" s="138" customFormat="1" ht="12.75">
      <c r="A20" s="60"/>
      <c r="B20" s="51"/>
      <c r="C20" s="141"/>
      <c r="D20" s="142"/>
      <c r="E20" s="143"/>
    </row>
    <row r="21" spans="1:5" s="138" customFormat="1" ht="12.75">
      <c r="A21" s="57" t="s">
        <v>269</v>
      </c>
      <c r="B21" s="42"/>
      <c r="C21" s="42"/>
      <c r="D21" s="42" t="s">
        <v>13</v>
      </c>
      <c r="E21" s="58">
        <f>SUM(E23,E36,E39)</f>
        <v>4624600</v>
      </c>
    </row>
    <row r="22" spans="1:5" s="138" customFormat="1" ht="12.75">
      <c r="A22" s="144"/>
      <c r="B22" s="46"/>
      <c r="C22" s="46"/>
      <c r="D22" s="46"/>
      <c r="E22" s="68"/>
    </row>
    <row r="23" spans="1:5" s="138" customFormat="1" ht="25.5">
      <c r="A23" s="144"/>
      <c r="B23" s="45">
        <v>85212</v>
      </c>
      <c r="C23" s="46"/>
      <c r="D23" s="48" t="s">
        <v>115</v>
      </c>
      <c r="E23" s="47">
        <f>SUM(E24:E34)</f>
        <v>4140000</v>
      </c>
    </row>
    <row r="24" spans="1:5" s="138" customFormat="1" ht="12.75">
      <c r="A24" s="144"/>
      <c r="B24" s="45"/>
      <c r="C24" s="32" t="s">
        <v>229</v>
      </c>
      <c r="D24" s="33" t="s">
        <v>230</v>
      </c>
      <c r="E24" s="34">
        <v>3871000</v>
      </c>
    </row>
    <row r="25" spans="1:5" s="138" customFormat="1" ht="12.75">
      <c r="A25" s="144"/>
      <c r="B25" s="45"/>
      <c r="C25" s="32" t="s">
        <v>164</v>
      </c>
      <c r="D25" s="33" t="s">
        <v>165</v>
      </c>
      <c r="E25" s="34">
        <v>47800</v>
      </c>
    </row>
    <row r="26" spans="1:5" s="138" customFormat="1" ht="12.75">
      <c r="A26" s="144"/>
      <c r="B26" s="45"/>
      <c r="C26" s="32" t="s">
        <v>166</v>
      </c>
      <c r="D26" s="139" t="s">
        <v>167</v>
      </c>
      <c r="E26" s="34">
        <v>3000</v>
      </c>
    </row>
    <row r="27" spans="1:5" s="138" customFormat="1" ht="12.75">
      <c r="A27" s="144"/>
      <c r="B27" s="45"/>
      <c r="C27" s="32" t="s">
        <v>168</v>
      </c>
      <c r="D27" s="33" t="s">
        <v>169</v>
      </c>
      <c r="E27" s="34">
        <v>196900</v>
      </c>
    </row>
    <row r="28" spans="1:5" s="138" customFormat="1" ht="12.75">
      <c r="A28" s="144"/>
      <c r="B28" s="45"/>
      <c r="C28" s="32" t="s">
        <v>170</v>
      </c>
      <c r="D28" s="33" t="s">
        <v>171</v>
      </c>
      <c r="E28" s="34">
        <v>1200</v>
      </c>
    </row>
    <row r="29" spans="1:5" s="138" customFormat="1" ht="12.75">
      <c r="A29" s="144"/>
      <c r="B29" s="45"/>
      <c r="C29" s="32" t="s">
        <v>145</v>
      </c>
      <c r="D29" s="33" t="s">
        <v>146</v>
      </c>
      <c r="E29" s="34">
        <v>8000</v>
      </c>
    </row>
    <row r="30" spans="1:5" s="138" customFormat="1" ht="12.75">
      <c r="A30" s="144"/>
      <c r="B30" s="45"/>
      <c r="C30" s="32" t="s">
        <v>151</v>
      </c>
      <c r="D30" s="33" t="s">
        <v>152</v>
      </c>
      <c r="E30" s="34">
        <v>4000</v>
      </c>
    </row>
    <row r="31" spans="1:5" s="138" customFormat="1" ht="12.75">
      <c r="A31" s="144"/>
      <c r="B31" s="45"/>
      <c r="C31" s="89">
        <v>4300</v>
      </c>
      <c r="D31" s="90" t="s">
        <v>132</v>
      </c>
      <c r="E31" s="34">
        <v>5000</v>
      </c>
    </row>
    <row r="32" spans="1:5" s="138" customFormat="1" ht="12.75">
      <c r="A32" s="144"/>
      <c r="B32" s="45"/>
      <c r="C32" s="32" t="s">
        <v>176</v>
      </c>
      <c r="D32" s="33" t="s">
        <v>177</v>
      </c>
      <c r="E32" s="34">
        <v>500</v>
      </c>
    </row>
    <row r="33" spans="1:5" s="138" customFormat="1" ht="12.75">
      <c r="A33" s="144"/>
      <c r="B33" s="45"/>
      <c r="C33" s="51" t="s">
        <v>153</v>
      </c>
      <c r="D33" s="139" t="s">
        <v>154</v>
      </c>
      <c r="E33" s="34">
        <v>1000</v>
      </c>
    </row>
    <row r="34" spans="1:5" s="138" customFormat="1" ht="12.75">
      <c r="A34" s="144"/>
      <c r="B34" s="45"/>
      <c r="C34" s="32" t="s">
        <v>189</v>
      </c>
      <c r="D34" s="33" t="s">
        <v>190</v>
      </c>
      <c r="E34" s="34">
        <v>1600</v>
      </c>
    </row>
    <row r="35" spans="1:5" s="138" customFormat="1" ht="12.75">
      <c r="A35" s="60"/>
      <c r="B35" s="45"/>
      <c r="C35" s="32"/>
      <c r="D35" s="33"/>
      <c r="E35" s="34"/>
    </row>
    <row r="36" spans="1:5" s="138" customFormat="1" ht="38.25">
      <c r="A36" s="60"/>
      <c r="B36" s="45">
        <v>85213</v>
      </c>
      <c r="C36" s="46"/>
      <c r="D36" s="48" t="s">
        <v>116</v>
      </c>
      <c r="E36" s="47">
        <f>SUM(E37)</f>
        <v>38600</v>
      </c>
    </row>
    <row r="37" spans="1:5" s="138" customFormat="1" ht="12.75">
      <c r="A37" s="60"/>
      <c r="B37" s="50"/>
      <c r="C37" s="51" t="s">
        <v>232</v>
      </c>
      <c r="D37" s="52" t="s">
        <v>270</v>
      </c>
      <c r="E37" s="53">
        <v>38600</v>
      </c>
    </row>
    <row r="38" spans="1:5" s="138" customFormat="1" ht="12.75">
      <c r="A38" s="60"/>
      <c r="B38" s="51"/>
      <c r="C38" s="51"/>
      <c r="D38" s="139"/>
      <c r="E38" s="140"/>
    </row>
    <row r="39" spans="1:5" s="138" customFormat="1" ht="25.5">
      <c r="A39" s="62"/>
      <c r="B39" s="46" t="s">
        <v>271</v>
      </c>
      <c r="C39" s="46"/>
      <c r="D39" s="63" t="s">
        <v>117</v>
      </c>
      <c r="E39" s="14">
        <f>SUM(E40:E41)</f>
        <v>446000</v>
      </c>
    </row>
    <row r="40" spans="1:5" s="138" customFormat="1" ht="12.75">
      <c r="A40" s="60"/>
      <c r="B40" s="51"/>
      <c r="C40" s="51" t="s">
        <v>229</v>
      </c>
      <c r="D40" s="139" t="s">
        <v>234</v>
      </c>
      <c r="E40" s="140">
        <v>258000</v>
      </c>
    </row>
    <row r="41" spans="1:5" s="138" customFormat="1" ht="12.75">
      <c r="A41" s="60"/>
      <c r="B41" s="51"/>
      <c r="C41" s="51" t="s">
        <v>168</v>
      </c>
      <c r="D41" s="139" t="s">
        <v>169</v>
      </c>
      <c r="E41" s="140">
        <v>188000</v>
      </c>
    </row>
    <row r="42" spans="1:5" s="145" customFormat="1" ht="13.5" thickBot="1">
      <c r="A42" s="60"/>
      <c r="B42" s="51"/>
      <c r="C42" s="51"/>
      <c r="D42" s="139"/>
      <c r="E42" s="140"/>
    </row>
    <row r="43" spans="1:5" s="138" customFormat="1" ht="16.5" thickBot="1" thickTop="1">
      <c r="A43" s="392" t="s">
        <v>127</v>
      </c>
      <c r="B43" s="393"/>
      <c r="C43" s="393"/>
      <c r="D43" s="393"/>
      <c r="E43" s="146">
        <f>SUM(E5,E15,E21)</f>
        <v>4734787</v>
      </c>
    </row>
    <row r="44" spans="2:3" s="138" customFormat="1" ht="13.5" thickTop="1">
      <c r="B44" s="147"/>
      <c r="C44" s="148"/>
    </row>
    <row r="45" spans="1:4" s="138" customFormat="1" ht="12.75">
      <c r="A45" s="129"/>
      <c r="B45" s="130"/>
      <c r="C45" s="131"/>
      <c r="D45" s="129"/>
    </row>
    <row r="46" spans="1:4" s="138" customFormat="1" ht="12.75">
      <c r="A46" s="129"/>
      <c r="B46" s="130"/>
      <c r="C46" s="131"/>
      <c r="D46" s="129"/>
    </row>
    <row r="47" spans="1:4" s="138" customFormat="1" ht="12.75">
      <c r="A47" s="129"/>
      <c r="B47" s="130"/>
      <c r="C47" s="131"/>
      <c r="D47" s="129"/>
    </row>
    <row r="48" spans="1:4" s="138" customFormat="1" ht="12.75">
      <c r="A48" s="129"/>
      <c r="B48" s="130"/>
      <c r="C48" s="131"/>
      <c r="D48" s="129"/>
    </row>
    <row r="49" spans="1:4" s="138" customFormat="1" ht="12.75">
      <c r="A49" s="129"/>
      <c r="B49" s="130"/>
      <c r="C49" s="131"/>
      <c r="D49" s="129"/>
    </row>
    <row r="50" spans="1:4" s="138" customFormat="1" ht="12.75">
      <c r="A50" s="129"/>
      <c r="B50" s="130"/>
      <c r="C50" s="131"/>
      <c r="D50" s="129"/>
    </row>
    <row r="51" spans="1:4" s="138" customFormat="1" ht="12.75">
      <c r="A51" s="129"/>
      <c r="B51" s="130"/>
      <c r="C51" s="131"/>
      <c r="D51" s="129"/>
    </row>
    <row r="52" spans="1:4" s="138" customFormat="1" ht="12.75">
      <c r="A52" s="129"/>
      <c r="B52" s="130"/>
      <c r="C52" s="131"/>
      <c r="D52" s="129"/>
    </row>
    <row r="53" spans="1:4" s="138" customFormat="1" ht="12.75">
      <c r="A53" s="129"/>
      <c r="B53" s="130"/>
      <c r="C53" s="131"/>
      <c r="D53" s="129"/>
    </row>
    <row r="54" spans="1:4" s="138" customFormat="1" ht="12.75">
      <c r="A54" s="129"/>
      <c r="B54" s="130"/>
      <c r="C54" s="131"/>
      <c r="D54" s="129"/>
    </row>
    <row r="55" spans="1:4" s="138" customFormat="1" ht="12.75">
      <c r="A55" s="129"/>
      <c r="B55" s="130"/>
      <c r="C55" s="131"/>
      <c r="D55" s="129"/>
    </row>
    <row r="56" spans="1:4" s="138" customFormat="1" ht="12.75">
      <c r="A56" s="129"/>
      <c r="B56" s="130"/>
      <c r="C56" s="131"/>
      <c r="D56" s="129"/>
    </row>
    <row r="57" spans="1:4" s="138" customFormat="1" ht="12.75">
      <c r="A57" s="129"/>
      <c r="B57" s="130"/>
      <c r="C57" s="131"/>
      <c r="D57" s="129"/>
    </row>
    <row r="58" spans="1:4" s="138" customFormat="1" ht="12.75">
      <c r="A58" s="129"/>
      <c r="B58" s="130"/>
      <c r="C58" s="131"/>
      <c r="D58" s="129"/>
    </row>
    <row r="59" spans="1:4" s="138" customFormat="1" ht="12.75">
      <c r="A59" s="129"/>
      <c r="B59" s="130"/>
      <c r="C59" s="131"/>
      <c r="D59" s="129"/>
    </row>
    <row r="60" spans="1:4" s="138" customFormat="1" ht="12.75">
      <c r="A60" s="129"/>
      <c r="B60" s="130"/>
      <c r="C60" s="131"/>
      <c r="D60" s="129"/>
    </row>
    <row r="61" spans="1:4" s="138" customFormat="1" ht="12.75">
      <c r="A61" s="129"/>
      <c r="B61" s="130"/>
      <c r="C61" s="131"/>
      <c r="D61" s="129"/>
    </row>
    <row r="62" spans="1:4" s="138" customFormat="1" ht="12.75">
      <c r="A62" s="129"/>
      <c r="B62" s="130"/>
      <c r="C62" s="131"/>
      <c r="D62" s="129"/>
    </row>
    <row r="63" spans="1:4" s="138" customFormat="1" ht="12.75">
      <c r="A63" s="129"/>
      <c r="B63" s="130"/>
      <c r="C63" s="131"/>
      <c r="D63" s="129"/>
    </row>
    <row r="64" spans="1:4" s="138" customFormat="1" ht="12.75">
      <c r="A64" s="129"/>
      <c r="B64" s="130"/>
      <c r="C64" s="131"/>
      <c r="D64" s="129"/>
    </row>
    <row r="65" spans="1:4" s="138" customFormat="1" ht="12.75">
      <c r="A65" s="129"/>
      <c r="B65" s="130"/>
      <c r="C65" s="131"/>
      <c r="D65" s="129"/>
    </row>
    <row r="66" spans="1:4" s="138" customFormat="1" ht="12.75">
      <c r="A66" s="129"/>
      <c r="B66" s="130"/>
      <c r="C66" s="131"/>
      <c r="D66" s="129"/>
    </row>
    <row r="67" spans="1:4" s="138" customFormat="1" ht="12.75">
      <c r="A67" s="129"/>
      <c r="B67" s="130"/>
      <c r="C67" s="131"/>
      <c r="D67" s="129"/>
    </row>
    <row r="68" spans="1:4" s="138" customFormat="1" ht="12.75">
      <c r="A68" s="129"/>
      <c r="B68" s="130"/>
      <c r="C68" s="131"/>
      <c r="D68" s="129"/>
    </row>
    <row r="69" spans="1:4" s="138" customFormat="1" ht="12.75">
      <c r="A69" s="129"/>
      <c r="B69" s="130"/>
      <c r="C69" s="131"/>
      <c r="D69" s="129"/>
    </row>
    <row r="70" spans="1:4" s="138" customFormat="1" ht="12.75">
      <c r="A70" s="129"/>
      <c r="B70" s="130"/>
      <c r="C70" s="131"/>
      <c r="D70" s="129"/>
    </row>
    <row r="71" spans="1:4" s="138" customFormat="1" ht="12.75">
      <c r="A71" s="129"/>
      <c r="B71" s="130"/>
      <c r="C71" s="131"/>
      <c r="D71" s="129"/>
    </row>
    <row r="72" spans="1:4" s="138" customFormat="1" ht="12.75">
      <c r="A72" s="129"/>
      <c r="B72" s="130"/>
      <c r="C72" s="131"/>
      <c r="D72" s="129"/>
    </row>
    <row r="73" spans="1:4" s="145" customFormat="1" ht="12.75">
      <c r="A73" s="129"/>
      <c r="B73" s="130"/>
      <c r="C73" s="131"/>
      <c r="D73" s="129"/>
    </row>
    <row r="74" spans="1:4" s="149" customFormat="1" ht="12.75">
      <c r="A74" s="129"/>
      <c r="B74" s="130"/>
      <c r="C74" s="131"/>
      <c r="D74" s="129"/>
    </row>
    <row r="75" spans="1:4" s="149" customFormat="1" ht="12.75">
      <c r="A75" s="129"/>
      <c r="B75" s="130"/>
      <c r="C75" s="131"/>
      <c r="D75" s="129"/>
    </row>
    <row r="76" spans="1:4" s="149" customFormat="1" ht="12.75">
      <c r="A76" s="129"/>
      <c r="B76" s="130"/>
      <c r="C76" s="131"/>
      <c r="D76" s="129"/>
    </row>
    <row r="77" spans="1:4" s="149" customFormat="1" ht="12.75">
      <c r="A77" s="129"/>
      <c r="B77" s="130"/>
      <c r="C77" s="131"/>
      <c r="D77" s="129"/>
    </row>
    <row r="78" spans="1:4" s="149" customFormat="1" ht="12.75">
      <c r="A78" s="129"/>
      <c r="B78" s="130"/>
      <c r="C78" s="131"/>
      <c r="D78" s="129"/>
    </row>
    <row r="79" spans="1:4" s="149" customFormat="1" ht="12.75">
      <c r="A79" s="129"/>
      <c r="B79" s="130"/>
      <c r="C79" s="131"/>
      <c r="D79" s="129"/>
    </row>
    <row r="80" spans="1:4" s="149" customFormat="1" ht="12.75">
      <c r="A80" s="129"/>
      <c r="B80" s="130"/>
      <c r="C80" s="131"/>
      <c r="D80" s="129"/>
    </row>
    <row r="81" spans="1:4" s="149" customFormat="1" ht="12.75">
      <c r="A81" s="129"/>
      <c r="B81" s="130"/>
      <c r="C81" s="131"/>
      <c r="D81" s="129"/>
    </row>
    <row r="82" spans="1:4" s="149" customFormat="1" ht="12.75">
      <c r="A82" s="129"/>
      <c r="B82" s="130"/>
      <c r="C82" s="131"/>
      <c r="D82" s="129"/>
    </row>
    <row r="83" spans="1:4" s="149" customFormat="1" ht="12.75">
      <c r="A83" s="129"/>
      <c r="B83" s="130"/>
      <c r="C83" s="131"/>
      <c r="D83" s="129"/>
    </row>
    <row r="84" spans="1:4" s="149" customFormat="1" ht="12.75">
      <c r="A84" s="129"/>
      <c r="B84" s="130"/>
      <c r="C84" s="131"/>
      <c r="D84" s="129"/>
    </row>
    <row r="85" spans="1:4" s="149" customFormat="1" ht="12.75">
      <c r="A85" s="129"/>
      <c r="B85" s="130"/>
      <c r="C85" s="131"/>
      <c r="D85" s="129"/>
    </row>
    <row r="86" spans="1:4" s="149" customFormat="1" ht="12.75">
      <c r="A86" s="129"/>
      <c r="B86" s="130"/>
      <c r="C86" s="131"/>
      <c r="D86" s="129"/>
    </row>
    <row r="87" spans="1:4" s="149" customFormat="1" ht="12.75">
      <c r="A87" s="129"/>
      <c r="B87" s="130"/>
      <c r="C87" s="131"/>
      <c r="D87" s="129"/>
    </row>
    <row r="88" spans="1:4" s="149" customFormat="1" ht="12.75">
      <c r="A88" s="129"/>
      <c r="B88" s="130"/>
      <c r="C88" s="131"/>
      <c r="D88" s="129"/>
    </row>
    <row r="89" spans="1:4" s="149" customFormat="1" ht="12.75">
      <c r="A89" s="129"/>
      <c r="B89" s="130"/>
      <c r="C89" s="131"/>
      <c r="D89" s="129"/>
    </row>
    <row r="90" spans="1:4" s="149" customFormat="1" ht="12.75">
      <c r="A90" s="129"/>
      <c r="B90" s="130"/>
      <c r="C90" s="131"/>
      <c r="D90" s="129"/>
    </row>
    <row r="91" spans="1:4" s="149" customFormat="1" ht="12.75">
      <c r="A91" s="129"/>
      <c r="B91" s="130"/>
      <c r="C91" s="131"/>
      <c r="D91" s="129"/>
    </row>
    <row r="92" spans="1:4" s="149" customFormat="1" ht="12.75">
      <c r="A92" s="129"/>
      <c r="B92" s="130"/>
      <c r="C92" s="131"/>
      <c r="D92" s="129"/>
    </row>
    <row r="93" spans="1:4" s="149" customFormat="1" ht="12.75">
      <c r="A93" s="129"/>
      <c r="B93" s="130"/>
      <c r="C93" s="131"/>
      <c r="D93" s="129"/>
    </row>
    <row r="94" spans="1:4" s="149" customFormat="1" ht="12.75">
      <c r="A94" s="129"/>
      <c r="B94" s="130"/>
      <c r="C94" s="131"/>
      <c r="D94" s="129"/>
    </row>
    <row r="95" spans="1:4" s="149" customFormat="1" ht="12.75">
      <c r="A95" s="129"/>
      <c r="B95" s="130"/>
      <c r="C95" s="131"/>
      <c r="D95" s="129"/>
    </row>
    <row r="96" spans="1:4" s="149" customFormat="1" ht="12.75">
      <c r="A96" s="129"/>
      <c r="B96" s="130"/>
      <c r="C96" s="131"/>
      <c r="D96" s="129"/>
    </row>
    <row r="97" spans="1:4" s="149" customFormat="1" ht="12.75">
      <c r="A97" s="129"/>
      <c r="B97" s="130"/>
      <c r="C97" s="131"/>
      <c r="D97" s="129"/>
    </row>
    <row r="98" spans="1:4" s="149" customFormat="1" ht="12.75">
      <c r="A98" s="129"/>
      <c r="B98" s="130"/>
      <c r="C98" s="131"/>
      <c r="D98" s="129"/>
    </row>
    <row r="99" spans="1:4" s="149" customFormat="1" ht="12.75">
      <c r="A99" s="129"/>
      <c r="B99" s="130"/>
      <c r="C99" s="131"/>
      <c r="D99" s="129"/>
    </row>
    <row r="100" spans="1:4" s="149" customFormat="1" ht="12.75">
      <c r="A100" s="129"/>
      <c r="B100" s="130"/>
      <c r="C100" s="131"/>
      <c r="D100" s="129"/>
    </row>
    <row r="101" spans="1:4" s="149" customFormat="1" ht="12.75">
      <c r="A101" s="129"/>
      <c r="B101" s="130"/>
      <c r="C101" s="131"/>
      <c r="D101" s="129"/>
    </row>
    <row r="102" spans="1:4" s="149" customFormat="1" ht="12.75">
      <c r="A102" s="129"/>
      <c r="B102" s="130"/>
      <c r="C102" s="131"/>
      <c r="D102" s="129"/>
    </row>
    <row r="103" spans="1:4" s="149" customFormat="1" ht="12.75">
      <c r="A103" s="129"/>
      <c r="B103" s="130"/>
      <c r="C103" s="131"/>
      <c r="D103" s="129"/>
    </row>
    <row r="104" spans="1:4" s="149" customFormat="1" ht="12.75">
      <c r="A104" s="129"/>
      <c r="B104" s="130"/>
      <c r="C104" s="131"/>
      <c r="D104" s="129"/>
    </row>
    <row r="105" spans="1:4" s="149" customFormat="1" ht="12.75">
      <c r="A105" s="129"/>
      <c r="B105" s="130"/>
      <c r="C105" s="131"/>
      <c r="D105" s="129"/>
    </row>
    <row r="106" spans="1:4" s="149" customFormat="1" ht="12.75">
      <c r="A106" s="129"/>
      <c r="B106" s="130"/>
      <c r="C106" s="131"/>
      <c r="D106" s="129"/>
    </row>
    <row r="107" spans="1:4" s="149" customFormat="1" ht="12.75">
      <c r="A107" s="129"/>
      <c r="B107" s="130"/>
      <c r="C107" s="131"/>
      <c r="D107" s="129"/>
    </row>
    <row r="108" spans="1:4" s="149" customFormat="1" ht="12.75">
      <c r="A108" s="129"/>
      <c r="B108" s="130"/>
      <c r="C108" s="131"/>
      <c r="D108" s="129"/>
    </row>
    <row r="109" spans="1:4" s="149" customFormat="1" ht="12.75">
      <c r="A109" s="129"/>
      <c r="B109" s="130"/>
      <c r="C109" s="131"/>
      <c r="D109" s="129"/>
    </row>
    <row r="110" spans="1:4" s="149" customFormat="1" ht="12.75">
      <c r="A110" s="129"/>
      <c r="B110" s="130"/>
      <c r="C110" s="131"/>
      <c r="D110" s="129"/>
    </row>
    <row r="111" spans="1:4" s="149" customFormat="1" ht="12.75">
      <c r="A111" s="129"/>
      <c r="B111" s="130"/>
      <c r="C111" s="131"/>
      <c r="D111" s="129"/>
    </row>
    <row r="112" spans="1:4" s="149" customFormat="1" ht="12.75">
      <c r="A112" s="129"/>
      <c r="B112" s="130"/>
      <c r="C112" s="131"/>
      <c r="D112" s="129"/>
    </row>
    <row r="113" spans="1:4" s="138" customFormat="1" ht="12.75">
      <c r="A113" s="129"/>
      <c r="B113" s="130"/>
      <c r="C113" s="131"/>
      <c r="D113" s="129"/>
    </row>
    <row r="114" spans="1:4" s="138" customFormat="1" ht="12.75">
      <c r="A114" s="129"/>
      <c r="B114" s="130"/>
      <c r="C114" s="131"/>
      <c r="D114" s="129"/>
    </row>
    <row r="115" spans="1:4" s="138" customFormat="1" ht="12.75">
      <c r="A115" s="129"/>
      <c r="B115" s="130"/>
      <c r="C115" s="131"/>
      <c r="D115" s="129"/>
    </row>
    <row r="116" spans="1:4" s="138" customFormat="1" ht="12.75">
      <c r="A116" s="129"/>
      <c r="B116" s="130"/>
      <c r="C116" s="131"/>
      <c r="D116" s="129"/>
    </row>
    <row r="117" spans="1:4" s="138" customFormat="1" ht="12.75">
      <c r="A117" s="129"/>
      <c r="B117" s="130"/>
      <c r="C117" s="131"/>
      <c r="D117" s="129"/>
    </row>
    <row r="118" spans="1:4" s="138" customFormat="1" ht="12.75">
      <c r="A118" s="129"/>
      <c r="B118" s="130"/>
      <c r="C118" s="131"/>
      <c r="D118" s="129"/>
    </row>
    <row r="119" spans="1:4" s="138" customFormat="1" ht="12.75">
      <c r="A119" s="129"/>
      <c r="B119" s="130"/>
      <c r="C119" s="131"/>
      <c r="D119" s="129"/>
    </row>
    <row r="120" spans="1:4" s="138" customFormat="1" ht="12.75">
      <c r="A120" s="129"/>
      <c r="B120" s="130"/>
      <c r="C120" s="131"/>
      <c r="D120" s="129"/>
    </row>
    <row r="121" spans="1:4" s="138" customFormat="1" ht="12.75">
      <c r="A121" s="129"/>
      <c r="B121" s="130"/>
      <c r="C121" s="131"/>
      <c r="D121" s="129"/>
    </row>
    <row r="122" spans="1:4" s="138" customFormat="1" ht="12.75">
      <c r="A122" s="129"/>
      <c r="B122" s="130"/>
      <c r="C122" s="131"/>
      <c r="D122" s="129"/>
    </row>
    <row r="123" spans="1:4" s="138" customFormat="1" ht="12.75">
      <c r="A123" s="129"/>
      <c r="B123" s="130"/>
      <c r="C123" s="131"/>
      <c r="D123" s="129"/>
    </row>
    <row r="124" spans="1:4" s="138" customFormat="1" ht="12.75">
      <c r="A124" s="129"/>
      <c r="B124" s="130"/>
      <c r="C124" s="131"/>
      <c r="D124" s="129"/>
    </row>
    <row r="125" spans="1:4" s="138" customFormat="1" ht="12.75">
      <c r="A125" s="129"/>
      <c r="B125" s="130"/>
      <c r="C125" s="131"/>
      <c r="D125" s="129"/>
    </row>
    <row r="126" spans="1:4" s="138" customFormat="1" ht="12.75">
      <c r="A126" s="129"/>
      <c r="B126" s="130"/>
      <c r="C126" s="131"/>
      <c r="D126" s="129"/>
    </row>
    <row r="127" spans="1:4" s="138" customFormat="1" ht="12.75">
      <c r="A127" s="129"/>
      <c r="B127" s="130"/>
      <c r="C127" s="131"/>
      <c r="D127" s="129"/>
    </row>
    <row r="128" spans="1:4" s="138" customFormat="1" ht="12.75">
      <c r="A128" s="129"/>
      <c r="B128" s="130"/>
      <c r="C128" s="131"/>
      <c r="D128" s="129"/>
    </row>
    <row r="129" spans="1:4" s="138" customFormat="1" ht="12.75">
      <c r="A129" s="129"/>
      <c r="B129" s="130"/>
      <c r="C129" s="131"/>
      <c r="D129" s="129"/>
    </row>
    <row r="130" spans="1:4" s="138" customFormat="1" ht="12.75">
      <c r="A130" s="129"/>
      <c r="B130" s="130"/>
      <c r="C130" s="131"/>
      <c r="D130" s="129"/>
    </row>
    <row r="131" spans="1:4" s="138" customFormat="1" ht="12.75">
      <c r="A131" s="129"/>
      <c r="B131" s="130"/>
      <c r="C131" s="131"/>
      <c r="D131" s="129"/>
    </row>
    <row r="132" spans="1:4" s="138" customFormat="1" ht="12.75">
      <c r="A132" s="129"/>
      <c r="B132" s="130"/>
      <c r="C132" s="131"/>
      <c r="D132" s="129"/>
    </row>
    <row r="133" spans="1:4" s="138" customFormat="1" ht="12.75">
      <c r="A133" s="129"/>
      <c r="B133" s="130"/>
      <c r="C133" s="131"/>
      <c r="D133" s="129"/>
    </row>
    <row r="134" spans="1:4" s="138" customFormat="1" ht="12.75">
      <c r="A134" s="129"/>
      <c r="B134" s="130"/>
      <c r="C134" s="131"/>
      <c r="D134" s="129"/>
    </row>
    <row r="135" spans="1:4" s="138" customFormat="1" ht="12.75">
      <c r="A135" s="129"/>
      <c r="B135" s="130"/>
      <c r="C135" s="131"/>
      <c r="D135" s="129"/>
    </row>
    <row r="136" spans="1:4" s="138" customFormat="1" ht="12.75">
      <c r="A136" s="129"/>
      <c r="B136" s="130"/>
      <c r="C136" s="131"/>
      <c r="D136" s="129"/>
    </row>
    <row r="137" spans="1:4" s="138" customFormat="1" ht="12.75">
      <c r="A137" s="129"/>
      <c r="B137" s="130"/>
      <c r="C137" s="131"/>
      <c r="D137" s="129"/>
    </row>
    <row r="138" spans="1:4" s="138" customFormat="1" ht="12.75">
      <c r="A138" s="129"/>
      <c r="B138" s="130"/>
      <c r="C138" s="131"/>
      <c r="D138" s="129"/>
    </row>
    <row r="139" spans="1:4" s="138" customFormat="1" ht="12.75">
      <c r="A139" s="129"/>
      <c r="B139" s="130"/>
      <c r="C139" s="131"/>
      <c r="D139" s="129"/>
    </row>
    <row r="140" spans="1:4" s="138" customFormat="1" ht="12.75">
      <c r="A140" s="129"/>
      <c r="B140" s="130"/>
      <c r="C140" s="131"/>
      <c r="D140" s="129"/>
    </row>
    <row r="141" spans="1:4" s="138" customFormat="1" ht="12.75">
      <c r="A141" s="129"/>
      <c r="B141" s="130"/>
      <c r="C141" s="131"/>
      <c r="D141" s="129"/>
    </row>
    <row r="142" spans="1:4" s="138" customFormat="1" ht="12.75">
      <c r="A142" s="129"/>
      <c r="B142" s="130"/>
      <c r="C142" s="131"/>
      <c r="D142" s="129"/>
    </row>
    <row r="143" spans="1:4" s="138" customFormat="1" ht="12.75">
      <c r="A143" s="129"/>
      <c r="B143" s="130"/>
      <c r="C143" s="131"/>
      <c r="D143" s="129"/>
    </row>
    <row r="144" spans="1:4" s="138" customFormat="1" ht="12.75">
      <c r="A144" s="129"/>
      <c r="B144" s="130"/>
      <c r="C144" s="131"/>
      <c r="D144" s="129"/>
    </row>
    <row r="145" spans="1:4" s="138" customFormat="1" ht="12.75">
      <c r="A145" s="129"/>
      <c r="B145" s="130"/>
      <c r="C145" s="131"/>
      <c r="D145" s="129"/>
    </row>
    <row r="146" spans="1:4" s="138" customFormat="1" ht="12.75">
      <c r="A146" s="129"/>
      <c r="B146" s="130"/>
      <c r="C146" s="131"/>
      <c r="D146" s="129"/>
    </row>
    <row r="147" spans="1:4" s="138" customFormat="1" ht="12.75">
      <c r="A147" s="129"/>
      <c r="B147" s="130"/>
      <c r="C147" s="131"/>
      <c r="D147" s="129"/>
    </row>
    <row r="148" spans="1:4" s="138" customFormat="1" ht="12.75">
      <c r="A148" s="129"/>
      <c r="B148" s="130"/>
      <c r="C148" s="131"/>
      <c r="D148" s="129"/>
    </row>
    <row r="149" spans="1:4" s="138" customFormat="1" ht="12.75">
      <c r="A149" s="129"/>
      <c r="B149" s="130"/>
      <c r="C149" s="131"/>
      <c r="D149" s="129"/>
    </row>
    <row r="150" spans="1:4" s="138" customFormat="1" ht="12.75">
      <c r="A150" s="129"/>
      <c r="B150" s="130"/>
      <c r="C150" s="131"/>
      <c r="D150" s="129"/>
    </row>
    <row r="151" spans="1:4" s="138" customFormat="1" ht="12.75">
      <c r="A151" s="129"/>
      <c r="B151" s="130"/>
      <c r="C151" s="131"/>
      <c r="D151" s="129"/>
    </row>
    <row r="152" spans="1:4" s="138" customFormat="1" ht="12.75">
      <c r="A152" s="129"/>
      <c r="B152" s="130"/>
      <c r="C152" s="131"/>
      <c r="D152" s="129"/>
    </row>
    <row r="153" spans="1:4" s="138" customFormat="1" ht="12.75">
      <c r="A153" s="129"/>
      <c r="B153" s="130"/>
      <c r="C153" s="131"/>
      <c r="D153" s="129"/>
    </row>
    <row r="154" spans="1:4" s="138" customFormat="1" ht="12.75">
      <c r="A154" s="129"/>
      <c r="B154" s="130"/>
      <c r="C154" s="131"/>
      <c r="D154" s="129"/>
    </row>
    <row r="155" spans="1:4" s="138" customFormat="1" ht="12.75">
      <c r="A155" s="129"/>
      <c r="B155" s="130"/>
      <c r="C155" s="131"/>
      <c r="D155" s="129"/>
    </row>
    <row r="156" spans="1:4" s="138" customFormat="1" ht="12.75">
      <c r="A156" s="129"/>
      <c r="B156" s="130"/>
      <c r="C156" s="131"/>
      <c r="D156" s="129"/>
    </row>
    <row r="157" spans="1:4" s="138" customFormat="1" ht="12.75">
      <c r="A157" s="129"/>
      <c r="B157" s="130"/>
      <c r="C157" s="131"/>
      <c r="D157" s="129"/>
    </row>
    <row r="158" spans="1:4" s="138" customFormat="1" ht="12.75">
      <c r="A158" s="129"/>
      <c r="B158" s="130"/>
      <c r="C158" s="131"/>
      <c r="D158" s="129"/>
    </row>
    <row r="159" spans="1:4" s="138" customFormat="1" ht="12.75">
      <c r="A159" s="129"/>
      <c r="B159" s="130"/>
      <c r="C159" s="131"/>
      <c r="D159" s="129"/>
    </row>
    <row r="160" spans="1:4" s="138" customFormat="1" ht="12.75">
      <c r="A160" s="129"/>
      <c r="B160" s="130"/>
      <c r="C160" s="131"/>
      <c r="D160" s="129"/>
    </row>
    <row r="161" spans="1:4" s="138" customFormat="1" ht="12.75">
      <c r="A161" s="129"/>
      <c r="B161" s="130"/>
      <c r="C161" s="131"/>
      <c r="D161" s="129"/>
    </row>
    <row r="162" spans="1:4" s="138" customFormat="1" ht="12.75">
      <c r="A162" s="129"/>
      <c r="B162" s="130"/>
      <c r="C162" s="131"/>
      <c r="D162" s="129"/>
    </row>
    <row r="163" spans="1:4" s="138" customFormat="1" ht="12.75">
      <c r="A163" s="129"/>
      <c r="B163" s="130"/>
      <c r="C163" s="131"/>
      <c r="D163" s="129"/>
    </row>
    <row r="164" spans="1:4" s="138" customFormat="1" ht="12.75">
      <c r="A164" s="129"/>
      <c r="B164" s="130"/>
      <c r="C164" s="131"/>
      <c r="D164" s="129"/>
    </row>
    <row r="165" spans="1:4" s="138" customFormat="1" ht="12.75">
      <c r="A165" s="129"/>
      <c r="B165" s="130"/>
      <c r="C165" s="131"/>
      <c r="D165" s="129"/>
    </row>
    <row r="166" spans="1:4" s="138" customFormat="1" ht="12.75">
      <c r="A166" s="129"/>
      <c r="B166" s="130"/>
      <c r="C166" s="131"/>
      <c r="D166" s="129"/>
    </row>
    <row r="167" spans="1:4" s="138" customFormat="1" ht="12.75">
      <c r="A167" s="129"/>
      <c r="B167" s="130"/>
      <c r="C167" s="131"/>
      <c r="D167" s="129"/>
    </row>
    <row r="168" spans="1:4" s="138" customFormat="1" ht="12.75">
      <c r="A168" s="129"/>
      <c r="B168" s="130"/>
      <c r="C168" s="131"/>
      <c r="D168" s="129"/>
    </row>
    <row r="169" spans="1:4" s="138" customFormat="1" ht="12.75">
      <c r="A169" s="129"/>
      <c r="B169" s="130"/>
      <c r="C169" s="131"/>
      <c r="D169" s="129"/>
    </row>
    <row r="170" spans="1:4" s="138" customFormat="1" ht="12.75">
      <c r="A170" s="129"/>
      <c r="B170" s="130"/>
      <c r="C170" s="131"/>
      <c r="D170" s="129"/>
    </row>
    <row r="171" spans="1:4" s="138" customFormat="1" ht="12.75">
      <c r="A171" s="129"/>
      <c r="B171" s="130"/>
      <c r="C171" s="131"/>
      <c r="D171" s="129"/>
    </row>
    <row r="172" spans="1:4" s="138" customFormat="1" ht="12.75">
      <c r="A172" s="129"/>
      <c r="B172" s="130"/>
      <c r="C172" s="131"/>
      <c r="D172" s="129"/>
    </row>
    <row r="173" spans="1:4" s="138" customFormat="1" ht="12.75">
      <c r="A173" s="129"/>
      <c r="B173" s="130"/>
      <c r="C173" s="131"/>
      <c r="D173" s="129"/>
    </row>
    <row r="174" spans="1:4" s="138" customFormat="1" ht="12.75">
      <c r="A174" s="129"/>
      <c r="B174" s="130"/>
      <c r="C174" s="131"/>
      <c r="D174" s="129"/>
    </row>
    <row r="175" spans="1:4" s="138" customFormat="1" ht="12.75">
      <c r="A175" s="129"/>
      <c r="B175" s="130"/>
      <c r="C175" s="131"/>
      <c r="D175" s="129"/>
    </row>
    <row r="176" spans="1:4" s="138" customFormat="1" ht="12.75">
      <c r="A176" s="129"/>
      <c r="B176" s="130"/>
      <c r="C176" s="131"/>
      <c r="D176" s="129"/>
    </row>
    <row r="177" spans="1:4" s="138" customFormat="1" ht="12.75">
      <c r="A177" s="129"/>
      <c r="B177" s="130"/>
      <c r="C177" s="131"/>
      <c r="D177" s="129"/>
    </row>
    <row r="178" spans="1:4" s="138" customFormat="1" ht="12.75">
      <c r="A178" s="129"/>
      <c r="B178" s="130"/>
      <c r="C178" s="131"/>
      <c r="D178" s="129"/>
    </row>
    <row r="179" spans="1:4" s="138" customFormat="1" ht="12.75">
      <c r="A179" s="129"/>
      <c r="B179" s="130"/>
      <c r="C179" s="131"/>
      <c r="D179" s="129"/>
    </row>
    <row r="180" spans="1:4" s="138" customFormat="1" ht="12.75">
      <c r="A180" s="129"/>
      <c r="B180" s="130"/>
      <c r="C180" s="131"/>
      <c r="D180" s="129"/>
    </row>
    <row r="181" spans="1:4" s="138" customFormat="1" ht="12.75">
      <c r="A181" s="129"/>
      <c r="B181" s="130"/>
      <c r="C181" s="131"/>
      <c r="D181" s="129"/>
    </row>
    <row r="182" spans="1:4" s="138" customFormat="1" ht="12.75">
      <c r="A182" s="129"/>
      <c r="B182" s="130"/>
      <c r="C182" s="131"/>
      <c r="D182" s="129"/>
    </row>
    <row r="183" spans="1:4" s="138" customFormat="1" ht="12.75">
      <c r="A183" s="129"/>
      <c r="B183" s="130"/>
      <c r="C183" s="131"/>
      <c r="D183" s="129"/>
    </row>
    <row r="184" spans="1:4" s="138" customFormat="1" ht="12.75">
      <c r="A184" s="129"/>
      <c r="B184" s="130"/>
      <c r="C184" s="131"/>
      <c r="D184" s="129"/>
    </row>
    <row r="185" spans="1:4" s="138" customFormat="1" ht="12.75">
      <c r="A185" s="129"/>
      <c r="B185" s="130"/>
      <c r="C185" s="131"/>
      <c r="D185" s="129"/>
    </row>
    <row r="186" spans="1:4" s="138" customFormat="1" ht="12.75">
      <c r="A186" s="129"/>
      <c r="B186" s="130"/>
      <c r="C186" s="131"/>
      <c r="D186" s="129"/>
    </row>
    <row r="187" spans="1:4" s="138" customFormat="1" ht="12.75">
      <c r="A187" s="129"/>
      <c r="B187" s="130"/>
      <c r="C187" s="131"/>
      <c r="D187" s="129"/>
    </row>
    <row r="188" spans="1:4" s="138" customFormat="1" ht="12.75">
      <c r="A188" s="129"/>
      <c r="B188" s="130"/>
      <c r="C188" s="131"/>
      <c r="D188" s="129"/>
    </row>
    <row r="189" spans="1:4" s="138" customFormat="1" ht="12.75">
      <c r="A189" s="129"/>
      <c r="B189" s="130"/>
      <c r="C189" s="131"/>
      <c r="D189" s="129"/>
    </row>
    <row r="190" spans="1:4" s="138" customFormat="1" ht="12.75">
      <c r="A190" s="129"/>
      <c r="B190" s="130"/>
      <c r="C190" s="131"/>
      <c r="D190" s="129"/>
    </row>
    <row r="191" spans="1:4" s="138" customFormat="1" ht="12.75">
      <c r="A191" s="129"/>
      <c r="B191" s="130"/>
      <c r="C191" s="131"/>
      <c r="D191" s="129"/>
    </row>
    <row r="192" spans="1:4" s="138" customFormat="1" ht="12.75">
      <c r="A192" s="129"/>
      <c r="B192" s="130"/>
      <c r="C192" s="131"/>
      <c r="D192" s="129"/>
    </row>
    <row r="193" spans="1:4" s="138" customFormat="1" ht="12.75">
      <c r="A193" s="129"/>
      <c r="B193" s="130"/>
      <c r="C193" s="131"/>
      <c r="D193" s="129"/>
    </row>
    <row r="194" spans="1:4" s="138" customFormat="1" ht="12.75">
      <c r="A194" s="129"/>
      <c r="B194" s="130"/>
      <c r="C194" s="131"/>
      <c r="D194" s="129"/>
    </row>
    <row r="195" spans="1:4" s="138" customFormat="1" ht="12.75">
      <c r="A195" s="129"/>
      <c r="B195" s="130"/>
      <c r="C195" s="131"/>
      <c r="D195" s="129"/>
    </row>
    <row r="196" spans="1:4" s="138" customFormat="1" ht="12.75">
      <c r="A196" s="129"/>
      <c r="B196" s="130"/>
      <c r="C196" s="131"/>
      <c r="D196" s="129"/>
    </row>
    <row r="197" spans="1:4" s="138" customFormat="1" ht="12.75">
      <c r="A197" s="129"/>
      <c r="B197" s="130"/>
      <c r="C197" s="131"/>
      <c r="D197" s="129"/>
    </row>
    <row r="198" spans="1:4" s="138" customFormat="1" ht="12.75">
      <c r="A198" s="129"/>
      <c r="B198" s="130"/>
      <c r="C198" s="131"/>
      <c r="D198" s="129"/>
    </row>
    <row r="199" spans="1:4" s="138" customFormat="1" ht="12.75">
      <c r="A199" s="129"/>
      <c r="B199" s="130"/>
      <c r="C199" s="131"/>
      <c r="D199" s="129"/>
    </row>
    <row r="200" spans="1:4" s="138" customFormat="1" ht="12.75">
      <c r="A200" s="129"/>
      <c r="B200" s="130"/>
      <c r="C200" s="131"/>
      <c r="D200" s="129"/>
    </row>
    <row r="201" spans="1:4" s="138" customFormat="1" ht="12.75">
      <c r="A201" s="129"/>
      <c r="B201" s="130"/>
      <c r="C201" s="131"/>
      <c r="D201" s="129"/>
    </row>
    <row r="202" spans="1:4" s="138" customFormat="1" ht="12.75">
      <c r="A202" s="129"/>
      <c r="B202" s="130"/>
      <c r="C202" s="131"/>
      <c r="D202" s="129"/>
    </row>
    <row r="203" spans="1:4" s="138" customFormat="1" ht="12.75">
      <c r="A203" s="129"/>
      <c r="B203" s="130"/>
      <c r="C203" s="131"/>
      <c r="D203" s="129"/>
    </row>
    <row r="204" spans="1:4" s="138" customFormat="1" ht="12.75">
      <c r="A204" s="129"/>
      <c r="B204" s="130"/>
      <c r="C204" s="131"/>
      <c r="D204" s="129"/>
    </row>
    <row r="205" spans="1:4" s="138" customFormat="1" ht="12.75">
      <c r="A205" s="129"/>
      <c r="B205" s="130"/>
      <c r="C205" s="131"/>
      <c r="D205" s="129"/>
    </row>
    <row r="206" spans="1:4" s="138" customFormat="1" ht="12.75">
      <c r="A206" s="129"/>
      <c r="B206" s="130"/>
      <c r="C206" s="131"/>
      <c r="D206" s="129"/>
    </row>
    <row r="207" spans="1:4" s="138" customFormat="1" ht="12.75">
      <c r="A207" s="129"/>
      <c r="B207" s="130"/>
      <c r="C207" s="131"/>
      <c r="D207" s="129"/>
    </row>
    <row r="208" spans="1:4" s="138" customFormat="1" ht="12.75">
      <c r="A208" s="129"/>
      <c r="B208" s="130"/>
      <c r="C208" s="131"/>
      <c r="D208" s="129"/>
    </row>
    <row r="209" spans="1:4" s="138" customFormat="1" ht="12.75">
      <c r="A209" s="129"/>
      <c r="B209" s="130"/>
      <c r="C209" s="131"/>
      <c r="D209" s="129"/>
    </row>
    <row r="210" spans="1:4" s="138" customFormat="1" ht="12.75">
      <c r="A210" s="129"/>
      <c r="B210" s="130"/>
      <c r="C210" s="131"/>
      <c r="D210" s="129"/>
    </row>
    <row r="211" spans="1:4" s="138" customFormat="1" ht="12.75">
      <c r="A211" s="129"/>
      <c r="B211" s="130"/>
      <c r="C211" s="131"/>
      <c r="D211" s="129"/>
    </row>
    <row r="212" spans="1:4" s="138" customFormat="1" ht="12.75">
      <c r="A212" s="129"/>
      <c r="B212" s="130"/>
      <c r="C212" s="131"/>
      <c r="D212" s="129"/>
    </row>
    <row r="213" spans="1:4" s="138" customFormat="1" ht="12.75">
      <c r="A213" s="129"/>
      <c r="B213" s="130"/>
      <c r="C213" s="131"/>
      <c r="D213" s="129"/>
    </row>
    <row r="214" spans="1:4" s="138" customFormat="1" ht="12.75">
      <c r="A214" s="129"/>
      <c r="B214" s="130"/>
      <c r="C214" s="131"/>
      <c r="D214" s="129"/>
    </row>
    <row r="215" spans="1:4" s="138" customFormat="1" ht="12.75">
      <c r="A215" s="129"/>
      <c r="B215" s="130"/>
      <c r="C215" s="131"/>
      <c r="D215" s="129"/>
    </row>
    <row r="216" spans="1:4" s="138" customFormat="1" ht="12.75">
      <c r="A216" s="129"/>
      <c r="B216" s="130"/>
      <c r="C216" s="131"/>
      <c r="D216" s="129"/>
    </row>
    <row r="217" spans="1:4" s="138" customFormat="1" ht="12.75">
      <c r="A217" s="129"/>
      <c r="B217" s="130"/>
      <c r="C217" s="131"/>
      <c r="D217" s="129"/>
    </row>
    <row r="218" spans="1:4" s="138" customFormat="1" ht="12.75">
      <c r="A218" s="129"/>
      <c r="B218" s="130"/>
      <c r="C218" s="131"/>
      <c r="D218" s="129"/>
    </row>
    <row r="219" spans="1:4" s="138" customFormat="1" ht="12.75">
      <c r="A219" s="129"/>
      <c r="B219" s="130"/>
      <c r="C219" s="131"/>
      <c r="D219" s="129"/>
    </row>
    <row r="220" spans="1:4" s="138" customFormat="1" ht="12.75">
      <c r="A220" s="129"/>
      <c r="B220" s="130"/>
      <c r="C220" s="131"/>
      <c r="D220" s="129"/>
    </row>
    <row r="221" spans="1:4" s="138" customFormat="1" ht="12.75">
      <c r="A221" s="129"/>
      <c r="B221" s="130"/>
      <c r="C221" s="131"/>
      <c r="D221" s="129"/>
    </row>
    <row r="222" spans="1:4" s="138" customFormat="1" ht="12.75">
      <c r="A222" s="129"/>
      <c r="B222" s="130"/>
      <c r="C222" s="131"/>
      <c r="D222" s="129"/>
    </row>
    <row r="223" spans="1:4" s="138" customFormat="1" ht="12.75">
      <c r="A223" s="129"/>
      <c r="B223" s="130"/>
      <c r="C223" s="131"/>
      <c r="D223" s="129"/>
    </row>
    <row r="224" spans="1:4" s="138" customFormat="1" ht="12.75">
      <c r="A224" s="129"/>
      <c r="B224" s="130"/>
      <c r="C224" s="131"/>
      <c r="D224" s="129"/>
    </row>
    <row r="225" spans="1:4" s="138" customFormat="1" ht="12.75">
      <c r="A225" s="129"/>
      <c r="B225" s="130"/>
      <c r="C225" s="131"/>
      <c r="D225" s="129"/>
    </row>
    <row r="226" spans="1:4" s="138" customFormat="1" ht="12.75">
      <c r="A226" s="129"/>
      <c r="B226" s="130"/>
      <c r="C226" s="131"/>
      <c r="D226" s="129"/>
    </row>
    <row r="227" spans="1:4" s="138" customFormat="1" ht="12.75">
      <c r="A227" s="129"/>
      <c r="B227" s="130"/>
      <c r="C227" s="131"/>
      <c r="D227" s="129"/>
    </row>
    <row r="228" spans="1:4" s="138" customFormat="1" ht="12.75">
      <c r="A228" s="129"/>
      <c r="B228" s="130"/>
      <c r="C228" s="131"/>
      <c r="D228" s="129"/>
    </row>
    <row r="229" spans="1:4" s="138" customFormat="1" ht="12.75">
      <c r="A229" s="129"/>
      <c r="B229" s="130"/>
      <c r="C229" s="131"/>
      <c r="D229" s="129"/>
    </row>
    <row r="230" spans="1:4" s="138" customFormat="1" ht="12.75">
      <c r="A230" s="129"/>
      <c r="B230" s="130"/>
      <c r="C230" s="131"/>
      <c r="D230" s="129"/>
    </row>
    <row r="231" spans="1:4" s="138" customFormat="1" ht="12.75">
      <c r="A231" s="129"/>
      <c r="B231" s="130"/>
      <c r="C231" s="131"/>
      <c r="D231" s="129"/>
    </row>
    <row r="232" spans="1:4" s="138" customFormat="1" ht="12.75">
      <c r="A232" s="129"/>
      <c r="B232" s="130"/>
      <c r="C232" s="131"/>
      <c r="D232" s="129"/>
    </row>
    <row r="233" spans="1:4" s="138" customFormat="1" ht="12.75">
      <c r="A233" s="129"/>
      <c r="B233" s="130"/>
      <c r="C233" s="131"/>
      <c r="D233" s="129"/>
    </row>
    <row r="234" spans="1:7" s="138" customFormat="1" ht="12.75">
      <c r="A234" s="129"/>
      <c r="B234" s="130"/>
      <c r="C234" s="131"/>
      <c r="D234" s="129"/>
      <c r="E234" s="132"/>
      <c r="F234" s="132"/>
      <c r="G234" s="150"/>
    </row>
    <row r="235" spans="1:7" s="138" customFormat="1" ht="12.75">
      <c r="A235" s="129"/>
      <c r="B235" s="130"/>
      <c r="C235" s="131"/>
      <c r="D235" s="129"/>
      <c r="E235" s="132"/>
      <c r="F235" s="132"/>
      <c r="G235" s="151"/>
    </row>
    <row r="236" spans="1:7" s="138" customFormat="1" ht="12.75">
      <c r="A236" s="129"/>
      <c r="B236" s="130"/>
      <c r="C236" s="131"/>
      <c r="D236" s="129"/>
      <c r="E236" s="132"/>
      <c r="F236" s="132"/>
      <c r="G236" s="150"/>
    </row>
    <row r="237" spans="1:7" s="138" customFormat="1" ht="12.75">
      <c r="A237" s="129"/>
      <c r="B237" s="130"/>
      <c r="C237" s="131"/>
      <c r="D237" s="129"/>
      <c r="E237" s="132"/>
      <c r="F237" s="132"/>
      <c r="G237" s="151"/>
    </row>
    <row r="238" spans="1:6" s="138" customFormat="1" ht="12.75">
      <c r="A238" s="129"/>
      <c r="B238" s="130"/>
      <c r="C238" s="131"/>
      <c r="D238" s="129"/>
      <c r="E238" s="132"/>
      <c r="F238" s="132"/>
    </row>
    <row r="239" spans="1:6" s="138" customFormat="1" ht="12.75">
      <c r="A239" s="129"/>
      <c r="B239" s="130"/>
      <c r="C239" s="131"/>
      <c r="D239" s="129"/>
      <c r="E239" s="132"/>
      <c r="F239" s="132"/>
    </row>
    <row r="240" spans="1:6" s="138" customFormat="1" ht="12.75">
      <c r="A240" s="129"/>
      <c r="B240" s="130"/>
      <c r="C240" s="131"/>
      <c r="D240" s="129"/>
      <c r="E240" s="132"/>
      <c r="F240" s="132"/>
    </row>
    <row r="241" spans="1:6" s="138" customFormat="1" ht="12.75">
      <c r="A241" s="129"/>
      <c r="B241" s="130"/>
      <c r="C241" s="131"/>
      <c r="D241" s="129"/>
      <c r="E241" s="132"/>
      <c r="F241" s="132"/>
    </row>
    <row r="242" spans="1:6" s="138" customFormat="1" ht="12.75">
      <c r="A242" s="129"/>
      <c r="B242" s="130"/>
      <c r="C242" s="131"/>
      <c r="D242" s="129"/>
      <c r="E242" s="132"/>
      <c r="F242" s="132"/>
    </row>
    <row r="243" spans="1:6" s="138" customFormat="1" ht="12.75">
      <c r="A243" s="129"/>
      <c r="B243" s="130"/>
      <c r="C243" s="131"/>
      <c r="D243" s="129"/>
      <c r="E243" s="132"/>
      <c r="F243" s="132"/>
    </row>
    <row r="244" spans="1:6" s="138" customFormat="1" ht="12.75">
      <c r="A244" s="129"/>
      <c r="B244" s="130"/>
      <c r="C244" s="131"/>
      <c r="D244" s="129"/>
      <c r="E244" s="132"/>
      <c r="F244" s="132"/>
    </row>
    <row r="245" spans="1:6" s="138" customFormat="1" ht="12.75">
      <c r="A245" s="129"/>
      <c r="B245" s="130"/>
      <c r="C245" s="131"/>
      <c r="D245" s="129"/>
      <c r="E245" s="132"/>
      <c r="F245" s="132"/>
    </row>
    <row r="246" spans="1:6" s="138" customFormat="1" ht="12.75">
      <c r="A246" s="129"/>
      <c r="B246" s="130"/>
      <c r="C246" s="131"/>
      <c r="D246" s="129"/>
      <c r="E246" s="132"/>
      <c r="F246" s="132"/>
    </row>
    <row r="247" spans="1:6" s="138" customFormat="1" ht="12.75">
      <c r="A247" s="129"/>
      <c r="B247" s="130"/>
      <c r="C247" s="131"/>
      <c r="D247" s="129"/>
      <c r="E247" s="132"/>
      <c r="F247" s="132"/>
    </row>
    <row r="248" spans="1:6" s="138" customFormat="1" ht="12.75">
      <c r="A248" s="129"/>
      <c r="B248" s="130"/>
      <c r="C248" s="131"/>
      <c r="D248" s="129"/>
      <c r="E248" s="132"/>
      <c r="F248" s="132"/>
    </row>
    <row r="249" spans="1:6" s="138" customFormat="1" ht="12.75">
      <c r="A249" s="129"/>
      <c r="B249" s="130"/>
      <c r="C249" s="131"/>
      <c r="D249" s="129"/>
      <c r="E249" s="132"/>
      <c r="F249" s="132"/>
    </row>
    <row r="250" spans="1:6" s="138" customFormat="1" ht="12.75">
      <c r="A250" s="129"/>
      <c r="B250" s="130"/>
      <c r="C250" s="131"/>
      <c r="D250" s="129"/>
      <c r="E250" s="132"/>
      <c r="F250" s="132"/>
    </row>
    <row r="251" spans="1:6" s="138" customFormat="1" ht="12.75">
      <c r="A251" s="129"/>
      <c r="B251" s="130"/>
      <c r="C251" s="131"/>
      <c r="D251" s="129"/>
      <c r="E251" s="132"/>
      <c r="F251" s="132"/>
    </row>
    <row r="252" spans="1:6" s="138" customFormat="1" ht="12.75">
      <c r="A252" s="129"/>
      <c r="B252" s="130"/>
      <c r="C252" s="131"/>
      <c r="D252" s="129"/>
      <c r="E252" s="132"/>
      <c r="F252" s="132"/>
    </row>
    <row r="253" spans="1:6" s="138" customFormat="1" ht="12.75">
      <c r="A253" s="129"/>
      <c r="B253" s="130"/>
      <c r="C253" s="131"/>
      <c r="D253" s="129"/>
      <c r="E253" s="132"/>
      <c r="F253" s="132"/>
    </row>
    <row r="254" spans="1:6" s="138" customFormat="1" ht="12.75">
      <c r="A254" s="129"/>
      <c r="B254" s="130"/>
      <c r="C254" s="131"/>
      <c r="D254" s="129"/>
      <c r="E254" s="132"/>
      <c r="F254" s="132"/>
    </row>
    <row r="255" spans="1:6" s="138" customFormat="1" ht="12.75">
      <c r="A255" s="129"/>
      <c r="B255" s="130"/>
      <c r="C255" s="131"/>
      <c r="D255" s="129"/>
      <c r="E255" s="132"/>
      <c r="F255" s="132"/>
    </row>
    <row r="256" spans="1:6" s="138" customFormat="1" ht="12.75">
      <c r="A256" s="129"/>
      <c r="B256" s="130"/>
      <c r="C256" s="131"/>
      <c r="D256" s="129"/>
      <c r="E256" s="132"/>
      <c r="F256" s="132"/>
    </row>
    <row r="257" spans="1:6" s="138" customFormat="1" ht="12.75">
      <c r="A257" s="129"/>
      <c r="B257" s="130"/>
      <c r="C257" s="131"/>
      <c r="D257" s="129"/>
      <c r="E257" s="132"/>
      <c r="F257" s="132"/>
    </row>
    <row r="258" spans="1:6" s="138" customFormat="1" ht="12.75">
      <c r="A258" s="129"/>
      <c r="B258" s="130"/>
      <c r="C258" s="131"/>
      <c r="D258" s="129"/>
      <c r="E258" s="132"/>
      <c r="F258" s="132"/>
    </row>
    <row r="259" spans="1:6" s="138" customFormat="1" ht="12.75">
      <c r="A259" s="129"/>
      <c r="B259" s="130"/>
      <c r="C259" s="131"/>
      <c r="D259" s="129"/>
      <c r="E259" s="132"/>
      <c r="F259" s="132"/>
    </row>
    <row r="260" spans="1:6" s="138" customFormat="1" ht="12.75">
      <c r="A260" s="129"/>
      <c r="B260" s="130"/>
      <c r="C260" s="131"/>
      <c r="D260" s="129"/>
      <c r="E260" s="132"/>
      <c r="F260" s="132"/>
    </row>
    <row r="261" spans="1:6" s="138" customFormat="1" ht="12.75">
      <c r="A261" s="129"/>
      <c r="B261" s="130"/>
      <c r="C261" s="131"/>
      <c r="D261" s="129"/>
      <c r="E261" s="132"/>
      <c r="F261" s="132"/>
    </row>
    <row r="262" spans="1:6" s="138" customFormat="1" ht="12.75">
      <c r="A262" s="129"/>
      <c r="B262" s="130"/>
      <c r="C262" s="131"/>
      <c r="D262" s="129"/>
      <c r="E262" s="132"/>
      <c r="F262" s="132"/>
    </row>
    <row r="263" spans="1:6" s="138" customFormat="1" ht="12.75">
      <c r="A263" s="129"/>
      <c r="B263" s="130"/>
      <c r="C263" s="131"/>
      <c r="D263" s="129"/>
      <c r="E263" s="132"/>
      <c r="F263" s="132"/>
    </row>
    <row r="264" spans="1:6" s="138" customFormat="1" ht="12.75">
      <c r="A264" s="129"/>
      <c r="B264" s="130"/>
      <c r="C264" s="131"/>
      <c r="D264" s="129"/>
      <c r="E264" s="132"/>
      <c r="F264" s="132"/>
    </row>
    <row r="265" spans="1:6" s="138" customFormat="1" ht="12.75">
      <c r="A265" s="129"/>
      <c r="B265" s="130"/>
      <c r="C265" s="131"/>
      <c r="D265" s="129"/>
      <c r="E265" s="132"/>
      <c r="F265" s="132"/>
    </row>
    <row r="266" spans="1:6" s="138" customFormat="1" ht="12.75">
      <c r="A266" s="129"/>
      <c r="B266" s="130"/>
      <c r="C266" s="131"/>
      <c r="D266" s="129"/>
      <c r="E266" s="132"/>
      <c r="F266" s="132"/>
    </row>
    <row r="267" spans="1:6" s="138" customFormat="1" ht="12.75">
      <c r="A267" s="129"/>
      <c r="B267" s="130"/>
      <c r="C267" s="131"/>
      <c r="D267" s="129"/>
      <c r="E267" s="132"/>
      <c r="F267" s="132"/>
    </row>
    <row r="268" spans="1:6" s="138" customFormat="1" ht="12.75">
      <c r="A268" s="129"/>
      <c r="B268" s="130"/>
      <c r="C268" s="131"/>
      <c r="D268" s="129"/>
      <c r="E268" s="132"/>
      <c r="F268" s="132"/>
    </row>
    <row r="269" spans="1:6" s="138" customFormat="1" ht="12.75">
      <c r="A269" s="129"/>
      <c r="B269" s="130"/>
      <c r="C269" s="131"/>
      <c r="D269" s="129"/>
      <c r="E269" s="132"/>
      <c r="F269" s="132"/>
    </row>
    <row r="270" spans="1:6" s="138" customFormat="1" ht="12.75">
      <c r="A270" s="129"/>
      <c r="B270" s="130"/>
      <c r="C270" s="131"/>
      <c r="D270" s="129"/>
      <c r="E270" s="132"/>
      <c r="F270" s="132"/>
    </row>
    <row r="271" spans="1:6" s="138" customFormat="1" ht="12.75">
      <c r="A271" s="129"/>
      <c r="B271" s="130"/>
      <c r="C271" s="131"/>
      <c r="D271" s="129"/>
      <c r="E271" s="132"/>
      <c r="F271" s="132"/>
    </row>
    <row r="272" spans="1:6" s="138" customFormat="1" ht="12.75">
      <c r="A272" s="129"/>
      <c r="B272" s="130"/>
      <c r="C272" s="131"/>
      <c r="D272" s="129"/>
      <c r="E272" s="132"/>
      <c r="F272" s="132"/>
    </row>
    <row r="273" spans="1:6" s="138" customFormat="1" ht="12.75">
      <c r="A273" s="129"/>
      <c r="B273" s="130"/>
      <c r="C273" s="131"/>
      <c r="D273" s="129"/>
      <c r="E273" s="132"/>
      <c r="F273" s="132"/>
    </row>
    <row r="274" spans="1:6" s="138" customFormat="1" ht="12.75">
      <c r="A274" s="129"/>
      <c r="B274" s="130"/>
      <c r="C274" s="131"/>
      <c r="D274" s="129"/>
      <c r="E274" s="132"/>
      <c r="F274" s="132"/>
    </row>
    <row r="275" spans="1:6" s="138" customFormat="1" ht="12.75">
      <c r="A275" s="129"/>
      <c r="B275" s="130"/>
      <c r="C275" s="131"/>
      <c r="D275" s="129"/>
      <c r="E275" s="132"/>
      <c r="F275" s="132"/>
    </row>
    <row r="276" spans="1:6" s="138" customFormat="1" ht="12.75">
      <c r="A276" s="129"/>
      <c r="B276" s="130"/>
      <c r="C276" s="131"/>
      <c r="D276" s="129"/>
      <c r="E276" s="132"/>
      <c r="F276" s="132"/>
    </row>
    <row r="277" spans="1:6" s="138" customFormat="1" ht="12.75">
      <c r="A277" s="129"/>
      <c r="B277" s="130"/>
      <c r="C277" s="131"/>
      <c r="D277" s="129"/>
      <c r="E277" s="132"/>
      <c r="F277" s="132"/>
    </row>
    <row r="278" spans="1:6" s="138" customFormat="1" ht="12.75">
      <c r="A278" s="129"/>
      <c r="B278" s="130"/>
      <c r="C278" s="131"/>
      <c r="D278" s="129"/>
      <c r="E278" s="132"/>
      <c r="F278" s="132"/>
    </row>
    <row r="279" spans="1:6" s="138" customFormat="1" ht="12.75">
      <c r="A279" s="129"/>
      <c r="B279" s="130"/>
      <c r="C279" s="131"/>
      <c r="D279" s="129"/>
      <c r="E279" s="132"/>
      <c r="F279" s="132"/>
    </row>
    <row r="280" spans="1:6" s="138" customFormat="1" ht="12.75">
      <c r="A280" s="129"/>
      <c r="B280" s="130"/>
      <c r="C280" s="131"/>
      <c r="D280" s="129"/>
      <c r="E280" s="132"/>
      <c r="F280" s="132"/>
    </row>
    <row r="281" spans="1:6" s="138" customFormat="1" ht="12.75">
      <c r="A281" s="129"/>
      <c r="B281" s="130"/>
      <c r="C281" s="131"/>
      <c r="D281" s="129"/>
      <c r="E281" s="132"/>
      <c r="F281" s="132"/>
    </row>
    <row r="282" spans="1:6" s="138" customFormat="1" ht="12.75">
      <c r="A282" s="129"/>
      <c r="B282" s="130"/>
      <c r="C282" s="131"/>
      <c r="D282" s="129"/>
      <c r="E282" s="132"/>
      <c r="F282" s="132"/>
    </row>
    <row r="283" spans="1:6" s="138" customFormat="1" ht="12.75">
      <c r="A283" s="129"/>
      <c r="B283" s="130"/>
      <c r="C283" s="131"/>
      <c r="D283" s="129"/>
      <c r="E283" s="132"/>
      <c r="F283" s="132"/>
    </row>
    <row r="284" spans="1:6" s="138" customFormat="1" ht="12.75">
      <c r="A284" s="129"/>
      <c r="B284" s="130"/>
      <c r="C284" s="131"/>
      <c r="D284" s="129"/>
      <c r="E284" s="132"/>
      <c r="F284" s="132"/>
    </row>
    <row r="285" spans="1:6" s="138" customFormat="1" ht="12.75">
      <c r="A285" s="129"/>
      <c r="B285" s="130"/>
      <c r="C285" s="131"/>
      <c r="D285" s="129"/>
      <c r="E285" s="132"/>
      <c r="F285" s="132"/>
    </row>
    <row r="286" spans="1:6" s="138" customFormat="1" ht="12.75">
      <c r="A286" s="129"/>
      <c r="B286" s="130"/>
      <c r="C286" s="131"/>
      <c r="D286" s="129"/>
      <c r="E286" s="132"/>
      <c r="F286" s="132"/>
    </row>
    <row r="287" spans="1:6" s="138" customFormat="1" ht="12.75">
      <c r="A287" s="129"/>
      <c r="B287" s="130"/>
      <c r="C287" s="131"/>
      <c r="D287" s="129"/>
      <c r="E287" s="132"/>
      <c r="F287" s="132"/>
    </row>
    <row r="288" spans="1:6" s="138" customFormat="1" ht="12.75">
      <c r="A288" s="129"/>
      <c r="B288" s="130"/>
      <c r="C288" s="131"/>
      <c r="D288" s="129"/>
      <c r="E288" s="132"/>
      <c r="F288" s="132"/>
    </row>
    <row r="289" spans="1:6" s="138" customFormat="1" ht="12.75">
      <c r="A289" s="129"/>
      <c r="B289" s="130"/>
      <c r="C289" s="131"/>
      <c r="D289" s="129"/>
      <c r="E289" s="132"/>
      <c r="F289" s="132"/>
    </row>
    <row r="290" spans="1:6" s="138" customFormat="1" ht="12.75">
      <c r="A290" s="129"/>
      <c r="B290" s="130"/>
      <c r="C290" s="131"/>
      <c r="D290" s="129"/>
      <c r="E290" s="132"/>
      <c r="F290" s="132"/>
    </row>
    <row r="291" spans="1:6" s="138" customFormat="1" ht="12.75">
      <c r="A291" s="129"/>
      <c r="B291" s="130"/>
      <c r="C291" s="131"/>
      <c r="D291" s="129"/>
      <c r="E291" s="132"/>
      <c r="F291" s="132"/>
    </row>
  </sheetData>
  <mergeCells count="2">
    <mergeCell ref="A43:D43"/>
    <mergeCell ref="A2:E2"/>
  </mergeCells>
  <printOptions/>
  <pageMargins left="0.5905511811023623" right="0.3937007874015748" top="0.3937007874015748" bottom="0.5905511811023623" header="0.7086614173228347" footer="0.5118110236220472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Arkusz6"/>
  <dimension ref="A1:IV35"/>
  <sheetViews>
    <sheetView workbookViewId="0" topLeftCell="A1">
      <selection activeCell="A1" sqref="A1"/>
    </sheetView>
  </sheetViews>
  <sheetFormatPr defaultColWidth="9.00390625" defaultRowHeight="12.75"/>
  <cols>
    <col min="1" max="1" width="4.625" style="116" customWidth="1"/>
    <col min="2" max="2" width="6.875" style="116" customWidth="1"/>
    <col min="3" max="3" width="5.125" style="116" customWidth="1"/>
    <col min="4" max="4" width="54.125" style="117" customWidth="1"/>
    <col min="5" max="5" width="23.625" style="117" customWidth="1"/>
    <col min="6" max="16384" width="7.875" style="117" customWidth="1"/>
  </cols>
  <sheetData>
    <row r="1" ht="45">
      <c r="E1" s="1" t="s">
        <v>504</v>
      </c>
    </row>
    <row r="3" spans="1:5" ht="18">
      <c r="A3" s="395" t="s">
        <v>273</v>
      </c>
      <c r="B3" s="395"/>
      <c r="C3" s="395"/>
      <c r="D3" s="395"/>
      <c r="E3" s="395"/>
    </row>
    <row r="4" ht="13.5" thickBot="1"/>
    <row r="5" spans="1:5" s="154" customFormat="1" ht="17.25" thickBot="1" thickTop="1">
      <c r="A5" s="152" t="s">
        <v>1</v>
      </c>
      <c r="B5" s="119" t="s">
        <v>31</v>
      </c>
      <c r="C5" s="153" t="s">
        <v>32</v>
      </c>
      <c r="D5" s="153" t="s">
        <v>2</v>
      </c>
      <c r="E5" s="23" t="s">
        <v>267</v>
      </c>
    </row>
    <row r="6" spans="1:5" s="154" customFormat="1" ht="16.5" thickTop="1">
      <c r="A6" s="40">
        <v>852</v>
      </c>
      <c r="B6" s="41"/>
      <c r="C6" s="42"/>
      <c r="D6" s="41" t="s">
        <v>13</v>
      </c>
      <c r="E6" s="43">
        <f>SUM(E8,E11,E14)</f>
        <v>747460</v>
      </c>
    </row>
    <row r="7" spans="1:5" s="154" customFormat="1" ht="15.75">
      <c r="A7" s="44"/>
      <c r="B7" s="45"/>
      <c r="C7" s="46"/>
      <c r="D7" s="48"/>
      <c r="E7" s="47"/>
    </row>
    <row r="8" spans="1:5" s="154" customFormat="1" ht="25.5">
      <c r="A8" s="44"/>
      <c r="B8" s="46" t="s">
        <v>271</v>
      </c>
      <c r="C8" s="46"/>
      <c r="D8" s="63" t="s">
        <v>117</v>
      </c>
      <c r="E8" s="47">
        <f>SUM(E9:E9)</f>
        <v>422000</v>
      </c>
    </row>
    <row r="9" spans="1:5" s="154" customFormat="1" ht="25.5">
      <c r="A9" s="49"/>
      <c r="B9" s="50"/>
      <c r="C9" s="51" t="s">
        <v>118</v>
      </c>
      <c r="D9" s="52" t="s">
        <v>119</v>
      </c>
      <c r="E9" s="53">
        <v>422000</v>
      </c>
    </row>
    <row r="10" spans="1:256" ht="13.5" customHeight="1">
      <c r="A10" s="49"/>
      <c r="B10" s="50"/>
      <c r="C10" s="51"/>
      <c r="D10" s="52"/>
      <c r="E10" s="53"/>
      <c r="IL10" s="125"/>
      <c r="IM10" s="125"/>
      <c r="IN10" s="125"/>
      <c r="IO10" s="125"/>
      <c r="IP10" s="125"/>
      <c r="IQ10" s="125"/>
      <c r="IR10" s="125"/>
      <c r="IS10" s="125"/>
      <c r="IT10" s="125"/>
      <c r="IU10" s="125"/>
      <c r="IV10" s="125"/>
    </row>
    <row r="11" spans="1:5" s="121" customFormat="1" ht="12.75">
      <c r="A11" s="44"/>
      <c r="B11" s="45">
        <v>85219</v>
      </c>
      <c r="C11" s="46"/>
      <c r="D11" s="48" t="s">
        <v>120</v>
      </c>
      <c r="E11" s="47">
        <f>SUM(E12:E12)</f>
        <v>203700</v>
      </c>
    </row>
    <row r="12" spans="1:5" s="121" customFormat="1" ht="25.5">
      <c r="A12" s="49"/>
      <c r="B12" s="50"/>
      <c r="C12" s="51" t="s">
        <v>118</v>
      </c>
      <c r="D12" s="52" t="s">
        <v>119</v>
      </c>
      <c r="E12" s="53">
        <v>203700</v>
      </c>
    </row>
    <row r="13" spans="1:5" s="121" customFormat="1" ht="12.75">
      <c r="A13" s="49"/>
      <c r="B13" s="50"/>
      <c r="C13" s="51"/>
      <c r="D13" s="52"/>
      <c r="E13" s="53"/>
    </row>
    <row r="14" spans="1:5" s="121" customFormat="1" ht="12.75">
      <c r="A14" s="44"/>
      <c r="B14" s="45">
        <v>85295</v>
      </c>
      <c r="C14" s="46"/>
      <c r="D14" s="48" t="s">
        <v>463</v>
      </c>
      <c r="E14" s="47">
        <f>SUM(E15:E15)</f>
        <v>121760</v>
      </c>
    </row>
    <row r="15" spans="1:5" s="121" customFormat="1" ht="25.5">
      <c r="A15" s="49"/>
      <c r="B15" s="50"/>
      <c r="C15" s="51" t="s">
        <v>118</v>
      </c>
      <c r="D15" s="52" t="s">
        <v>119</v>
      </c>
      <c r="E15" s="53">
        <v>121760</v>
      </c>
    </row>
    <row r="16" spans="1:5" s="121" customFormat="1" ht="13.5" thickBot="1">
      <c r="A16" s="49"/>
      <c r="B16" s="50"/>
      <c r="C16" s="51"/>
      <c r="D16" s="52"/>
      <c r="E16" s="53"/>
    </row>
    <row r="17" spans="1:256" ht="16.5" customHeight="1" thickBot="1" thickTop="1">
      <c r="A17" s="396" t="s">
        <v>127</v>
      </c>
      <c r="B17" s="397"/>
      <c r="C17" s="397"/>
      <c r="D17" s="398"/>
      <c r="E17" s="155">
        <f>SUM(E6)</f>
        <v>747460</v>
      </c>
      <c r="IL17" s="125"/>
      <c r="IM17" s="125"/>
      <c r="IN17" s="125"/>
      <c r="IO17" s="125"/>
      <c r="IP17" s="125"/>
      <c r="IQ17" s="125"/>
      <c r="IR17" s="125"/>
      <c r="IS17" s="125"/>
      <c r="IT17" s="125"/>
      <c r="IU17" s="125"/>
      <c r="IV17" s="125"/>
    </row>
    <row r="18" spans="246:256" ht="13.5" thickTop="1">
      <c r="IL18" s="125"/>
      <c r="IM18" s="125"/>
      <c r="IN18" s="125"/>
      <c r="IO18" s="125"/>
      <c r="IP18" s="125"/>
      <c r="IQ18" s="125"/>
      <c r="IR18" s="125"/>
      <c r="IS18" s="125"/>
      <c r="IT18" s="125"/>
      <c r="IU18" s="125"/>
      <c r="IV18" s="125"/>
    </row>
    <row r="19" spans="246:256" ht="12.75">
      <c r="IL19" s="125"/>
      <c r="IM19" s="125"/>
      <c r="IN19" s="125"/>
      <c r="IO19" s="125"/>
      <c r="IP19" s="125"/>
      <c r="IQ19" s="125"/>
      <c r="IR19" s="125"/>
      <c r="IS19" s="125"/>
      <c r="IT19" s="125"/>
      <c r="IU19" s="125"/>
      <c r="IV19" s="125"/>
    </row>
    <row r="20" spans="246:256" ht="12.75">
      <c r="IL20" s="125"/>
      <c r="IM20" s="125"/>
      <c r="IN20" s="125"/>
      <c r="IO20" s="125"/>
      <c r="IP20" s="125"/>
      <c r="IQ20" s="125"/>
      <c r="IR20" s="125"/>
      <c r="IS20" s="125"/>
      <c r="IT20" s="125"/>
      <c r="IU20" s="125"/>
      <c r="IV20" s="125"/>
    </row>
    <row r="21" spans="246:256" ht="12.75">
      <c r="IL21" s="125"/>
      <c r="IM21" s="125"/>
      <c r="IN21" s="125"/>
      <c r="IO21" s="125"/>
      <c r="IP21" s="125"/>
      <c r="IQ21" s="125"/>
      <c r="IR21" s="125"/>
      <c r="IS21" s="125"/>
      <c r="IT21" s="125"/>
      <c r="IU21" s="125"/>
      <c r="IV21" s="125"/>
    </row>
    <row r="22" spans="246:256" ht="12.75">
      <c r="IL22" s="125"/>
      <c r="IM22" s="125"/>
      <c r="IN22" s="125"/>
      <c r="IO22" s="125"/>
      <c r="IP22" s="125"/>
      <c r="IQ22" s="125"/>
      <c r="IR22" s="125"/>
      <c r="IS22" s="125"/>
      <c r="IT22" s="125"/>
      <c r="IU22" s="125"/>
      <c r="IV22" s="125"/>
    </row>
    <row r="23" spans="246:256" ht="12.75">
      <c r="IL23" s="125"/>
      <c r="IM23" s="125"/>
      <c r="IN23" s="125"/>
      <c r="IO23" s="125"/>
      <c r="IP23" s="125"/>
      <c r="IQ23" s="125"/>
      <c r="IR23" s="125"/>
      <c r="IS23" s="125"/>
      <c r="IT23" s="125"/>
      <c r="IU23" s="125"/>
      <c r="IV23" s="125"/>
    </row>
    <row r="24" spans="246:256" ht="12.75">
      <c r="IL24" s="125"/>
      <c r="IM24" s="125"/>
      <c r="IN24" s="125"/>
      <c r="IO24" s="125"/>
      <c r="IP24" s="125"/>
      <c r="IQ24" s="125"/>
      <c r="IR24" s="125"/>
      <c r="IS24" s="125"/>
      <c r="IT24" s="125"/>
      <c r="IU24" s="125"/>
      <c r="IV24" s="125"/>
    </row>
    <row r="25" spans="6:256" ht="12.75">
      <c r="F25" s="125"/>
      <c r="G25" s="125"/>
      <c r="H25" s="125"/>
      <c r="I25" s="125"/>
      <c r="J25" s="125"/>
      <c r="K25" s="125"/>
      <c r="L25" s="125"/>
      <c r="M25" s="125"/>
      <c r="N25" s="125"/>
      <c r="O25" s="125"/>
      <c r="P25" s="125"/>
      <c r="Q25" s="125"/>
      <c r="R25" s="125"/>
      <c r="S25" s="125"/>
      <c r="T25" s="125"/>
      <c r="U25" s="125"/>
      <c r="V25" s="125"/>
      <c r="W25" s="125"/>
      <c r="X25" s="125"/>
      <c r="Y25" s="125"/>
      <c r="Z25" s="125"/>
      <c r="AA25" s="125"/>
      <c r="AB25" s="125"/>
      <c r="AC25" s="125"/>
      <c r="AD25" s="125"/>
      <c r="AE25" s="125"/>
      <c r="AF25" s="125"/>
      <c r="AG25" s="125"/>
      <c r="AH25" s="125"/>
      <c r="AI25" s="125"/>
      <c r="AJ25" s="125"/>
      <c r="AK25" s="125"/>
      <c r="AL25" s="125"/>
      <c r="AM25" s="125"/>
      <c r="AN25" s="125"/>
      <c r="AO25" s="125"/>
      <c r="AP25" s="125"/>
      <c r="AQ25" s="125"/>
      <c r="AR25" s="125"/>
      <c r="AS25" s="125"/>
      <c r="AT25" s="125"/>
      <c r="AU25" s="125"/>
      <c r="AV25" s="125"/>
      <c r="AW25" s="125"/>
      <c r="AX25" s="125"/>
      <c r="AY25" s="125"/>
      <c r="AZ25" s="125"/>
      <c r="BA25" s="125"/>
      <c r="BB25" s="125"/>
      <c r="BC25" s="125"/>
      <c r="BD25" s="125"/>
      <c r="BE25" s="125"/>
      <c r="BF25" s="125"/>
      <c r="BG25" s="125"/>
      <c r="BH25" s="125"/>
      <c r="BI25" s="125"/>
      <c r="BJ25" s="125"/>
      <c r="BK25" s="125"/>
      <c r="BL25" s="125"/>
      <c r="BM25" s="125"/>
      <c r="BN25" s="125"/>
      <c r="BO25" s="125"/>
      <c r="BP25" s="125"/>
      <c r="BQ25" s="125"/>
      <c r="BR25" s="125"/>
      <c r="BS25" s="125"/>
      <c r="BT25" s="125"/>
      <c r="BU25" s="125"/>
      <c r="BV25" s="125"/>
      <c r="BW25" s="125"/>
      <c r="BX25" s="125"/>
      <c r="BY25" s="125"/>
      <c r="BZ25" s="125"/>
      <c r="CA25" s="125"/>
      <c r="CB25" s="125"/>
      <c r="CC25" s="125"/>
      <c r="CD25" s="125"/>
      <c r="CE25" s="125"/>
      <c r="CF25" s="125"/>
      <c r="CG25" s="125"/>
      <c r="CH25" s="125"/>
      <c r="CI25" s="125"/>
      <c r="CJ25" s="125"/>
      <c r="CK25" s="125"/>
      <c r="CL25" s="125"/>
      <c r="CM25" s="125"/>
      <c r="CN25" s="125"/>
      <c r="CO25" s="125"/>
      <c r="CP25" s="125"/>
      <c r="CQ25" s="125"/>
      <c r="CR25" s="125"/>
      <c r="CS25" s="125"/>
      <c r="CT25" s="125"/>
      <c r="CU25" s="125"/>
      <c r="CV25" s="125"/>
      <c r="CW25" s="125"/>
      <c r="CX25" s="125"/>
      <c r="CY25" s="125"/>
      <c r="CZ25" s="125"/>
      <c r="DA25" s="125"/>
      <c r="DB25" s="125"/>
      <c r="DC25" s="125"/>
      <c r="DD25" s="125"/>
      <c r="DE25" s="125"/>
      <c r="DF25" s="125"/>
      <c r="DG25" s="125"/>
      <c r="DH25" s="125"/>
      <c r="DI25" s="125"/>
      <c r="DJ25" s="125"/>
      <c r="DK25" s="125"/>
      <c r="DL25" s="125"/>
      <c r="DM25" s="125"/>
      <c r="DN25" s="125"/>
      <c r="DO25" s="125"/>
      <c r="DP25" s="125"/>
      <c r="DQ25" s="125"/>
      <c r="DR25" s="125"/>
      <c r="DS25" s="125"/>
      <c r="DT25" s="125"/>
      <c r="DU25" s="125"/>
      <c r="DV25" s="125"/>
      <c r="DW25" s="125"/>
      <c r="DX25" s="125"/>
      <c r="DY25" s="125"/>
      <c r="DZ25" s="125"/>
      <c r="EA25" s="125"/>
      <c r="EB25" s="125"/>
      <c r="EC25" s="125"/>
      <c r="ED25" s="125"/>
      <c r="EE25" s="125"/>
      <c r="EF25" s="125"/>
      <c r="EG25" s="125"/>
      <c r="EH25" s="125"/>
      <c r="EI25" s="125"/>
      <c r="EJ25" s="125"/>
      <c r="EK25" s="125"/>
      <c r="EL25" s="125"/>
      <c r="EM25" s="125"/>
      <c r="EN25" s="125"/>
      <c r="EO25" s="125"/>
      <c r="EP25" s="125"/>
      <c r="EQ25" s="125"/>
      <c r="ER25" s="125"/>
      <c r="ES25" s="125"/>
      <c r="ET25" s="125"/>
      <c r="EU25" s="125"/>
      <c r="EV25" s="125"/>
      <c r="EW25" s="125"/>
      <c r="EX25" s="125"/>
      <c r="EY25" s="125"/>
      <c r="EZ25" s="125"/>
      <c r="FA25" s="125"/>
      <c r="FB25" s="125"/>
      <c r="FC25" s="125"/>
      <c r="FD25" s="125"/>
      <c r="FE25" s="125"/>
      <c r="FF25" s="125"/>
      <c r="FG25" s="125"/>
      <c r="FH25" s="125"/>
      <c r="FI25" s="125"/>
      <c r="FJ25" s="125"/>
      <c r="FK25" s="125"/>
      <c r="FL25" s="125"/>
      <c r="FM25" s="125"/>
      <c r="FN25" s="125"/>
      <c r="FO25" s="125"/>
      <c r="FP25" s="125"/>
      <c r="FQ25" s="125"/>
      <c r="FR25" s="125"/>
      <c r="FS25" s="125"/>
      <c r="FT25" s="125"/>
      <c r="FU25" s="125"/>
      <c r="FV25" s="125"/>
      <c r="FW25" s="125"/>
      <c r="FX25" s="125"/>
      <c r="FY25" s="125"/>
      <c r="FZ25" s="125"/>
      <c r="GA25" s="125"/>
      <c r="GB25" s="125"/>
      <c r="GC25" s="125"/>
      <c r="GD25" s="125"/>
      <c r="GE25" s="125"/>
      <c r="GF25" s="125"/>
      <c r="GG25" s="125"/>
      <c r="GH25" s="125"/>
      <c r="GI25" s="125"/>
      <c r="GJ25" s="125"/>
      <c r="GK25" s="125"/>
      <c r="GL25" s="125"/>
      <c r="GM25" s="125"/>
      <c r="GN25" s="125"/>
      <c r="GO25" s="125"/>
      <c r="GP25" s="125"/>
      <c r="GQ25" s="125"/>
      <c r="GR25" s="125"/>
      <c r="GS25" s="125"/>
      <c r="GT25" s="125"/>
      <c r="GU25" s="125"/>
      <c r="GV25" s="125"/>
      <c r="GW25" s="125"/>
      <c r="GX25" s="125"/>
      <c r="GY25" s="125"/>
      <c r="GZ25" s="125"/>
      <c r="HA25" s="125"/>
      <c r="HB25" s="125"/>
      <c r="HC25" s="125"/>
      <c r="HD25" s="125"/>
      <c r="HE25" s="125"/>
      <c r="HF25" s="125"/>
      <c r="HG25" s="125"/>
      <c r="HH25" s="125"/>
      <c r="HI25" s="125"/>
      <c r="HJ25" s="125"/>
      <c r="HK25" s="125"/>
      <c r="HL25" s="125"/>
      <c r="HM25" s="125"/>
      <c r="HN25" s="125"/>
      <c r="HO25" s="125"/>
      <c r="HP25" s="125"/>
      <c r="HQ25" s="125"/>
      <c r="HR25" s="125"/>
      <c r="HS25" s="125"/>
      <c r="HT25" s="125"/>
      <c r="HU25" s="125"/>
      <c r="HV25" s="125"/>
      <c r="HW25" s="125"/>
      <c r="HX25" s="125"/>
      <c r="HY25" s="125"/>
      <c r="HZ25" s="125"/>
      <c r="IA25" s="125"/>
      <c r="IB25" s="125"/>
      <c r="IC25" s="125"/>
      <c r="ID25" s="125"/>
      <c r="IE25" s="125"/>
      <c r="IF25" s="125"/>
      <c r="IG25" s="125"/>
      <c r="IH25" s="125"/>
      <c r="II25" s="125"/>
      <c r="IJ25" s="125"/>
      <c r="IK25" s="125"/>
      <c r="IL25" s="125"/>
      <c r="IM25" s="125"/>
      <c r="IN25" s="125"/>
      <c r="IO25" s="125"/>
      <c r="IP25" s="125"/>
      <c r="IQ25" s="125"/>
      <c r="IR25" s="125"/>
      <c r="IS25" s="125"/>
      <c r="IT25" s="125"/>
      <c r="IU25" s="125"/>
      <c r="IV25" s="125"/>
    </row>
    <row r="26" spans="1:256" s="126" customFormat="1" ht="12.75">
      <c r="A26" s="116"/>
      <c r="B26" s="116"/>
      <c r="C26" s="116"/>
      <c r="D26" s="117"/>
      <c r="E26" s="125"/>
      <c r="F26" s="125"/>
      <c r="G26" s="125"/>
      <c r="H26" s="125"/>
      <c r="I26" s="125"/>
      <c r="J26" s="125"/>
      <c r="K26" s="125"/>
      <c r="L26" s="125"/>
      <c r="M26" s="125"/>
      <c r="N26" s="125"/>
      <c r="O26" s="125"/>
      <c r="P26" s="125"/>
      <c r="Q26" s="125"/>
      <c r="R26" s="125"/>
      <c r="S26" s="125"/>
      <c r="T26" s="125"/>
      <c r="U26" s="125"/>
      <c r="V26" s="125"/>
      <c r="W26" s="125"/>
      <c r="X26" s="125"/>
      <c r="Y26" s="125"/>
      <c r="Z26" s="125"/>
      <c r="AA26" s="125"/>
      <c r="AB26" s="125"/>
      <c r="AC26" s="125"/>
      <c r="AD26" s="125"/>
      <c r="AE26" s="125"/>
      <c r="AF26" s="125"/>
      <c r="AG26" s="125"/>
      <c r="AH26" s="125"/>
      <c r="AI26" s="125"/>
      <c r="AJ26" s="125"/>
      <c r="AK26" s="125"/>
      <c r="AL26" s="125"/>
      <c r="AM26" s="125"/>
      <c r="AN26" s="125"/>
      <c r="AO26" s="125"/>
      <c r="AP26" s="125"/>
      <c r="AQ26" s="125"/>
      <c r="AR26" s="125"/>
      <c r="AS26" s="125"/>
      <c r="AT26" s="125"/>
      <c r="AU26" s="125"/>
      <c r="AV26" s="125"/>
      <c r="AW26" s="125"/>
      <c r="AX26" s="125"/>
      <c r="AY26" s="125"/>
      <c r="AZ26" s="125"/>
      <c r="BA26" s="125"/>
      <c r="BB26" s="125"/>
      <c r="BC26" s="125"/>
      <c r="BD26" s="125"/>
      <c r="BE26" s="125"/>
      <c r="BF26" s="125"/>
      <c r="BG26" s="125"/>
      <c r="BH26" s="125"/>
      <c r="BI26" s="125"/>
      <c r="BJ26" s="125"/>
      <c r="BK26" s="125"/>
      <c r="BL26" s="125"/>
      <c r="BM26" s="125"/>
      <c r="BN26" s="125"/>
      <c r="BO26" s="125"/>
      <c r="BP26" s="125"/>
      <c r="BQ26" s="125"/>
      <c r="BR26" s="125"/>
      <c r="BS26" s="125"/>
      <c r="BT26" s="125"/>
      <c r="BU26" s="125"/>
      <c r="BV26" s="125"/>
      <c r="BW26" s="125"/>
      <c r="BX26" s="125"/>
      <c r="BY26" s="125"/>
      <c r="BZ26" s="125"/>
      <c r="CA26" s="125"/>
      <c r="CB26" s="125"/>
      <c r="CC26" s="125"/>
      <c r="CD26" s="125"/>
      <c r="CE26" s="125"/>
      <c r="CF26" s="125"/>
      <c r="CG26" s="125"/>
      <c r="CH26" s="125"/>
      <c r="CI26" s="125"/>
      <c r="CJ26" s="125"/>
      <c r="CK26" s="125"/>
      <c r="CL26" s="125"/>
      <c r="CM26" s="125"/>
      <c r="CN26" s="125"/>
      <c r="CO26" s="125"/>
      <c r="CP26" s="125"/>
      <c r="CQ26" s="125"/>
      <c r="CR26" s="125"/>
      <c r="CS26" s="125"/>
      <c r="CT26" s="125"/>
      <c r="CU26" s="125"/>
      <c r="CV26" s="125"/>
      <c r="CW26" s="125"/>
      <c r="CX26" s="125"/>
      <c r="CY26" s="125"/>
      <c r="CZ26" s="125"/>
      <c r="DA26" s="125"/>
      <c r="DB26" s="125"/>
      <c r="DC26" s="125"/>
      <c r="DD26" s="125"/>
      <c r="DE26" s="125"/>
      <c r="DF26" s="125"/>
      <c r="DG26" s="125"/>
      <c r="DH26" s="125"/>
      <c r="DI26" s="125"/>
      <c r="DJ26" s="125"/>
      <c r="DK26" s="125"/>
      <c r="DL26" s="125"/>
      <c r="DM26" s="125"/>
      <c r="DN26" s="125"/>
      <c r="DO26" s="125"/>
      <c r="DP26" s="125"/>
      <c r="DQ26" s="125"/>
      <c r="DR26" s="125"/>
      <c r="DS26" s="125"/>
      <c r="DT26" s="125"/>
      <c r="DU26" s="125"/>
      <c r="DV26" s="125"/>
      <c r="DW26" s="125"/>
      <c r="DX26" s="125"/>
      <c r="DY26" s="125"/>
      <c r="DZ26" s="125"/>
      <c r="EA26" s="125"/>
      <c r="EB26" s="125"/>
      <c r="EC26" s="125"/>
      <c r="ED26" s="125"/>
      <c r="EE26" s="125"/>
      <c r="EF26" s="125"/>
      <c r="EG26" s="125"/>
      <c r="EH26" s="125"/>
      <c r="EI26" s="125"/>
      <c r="EJ26" s="125"/>
      <c r="EK26" s="125"/>
      <c r="EL26" s="125"/>
      <c r="EM26" s="125"/>
      <c r="EN26" s="125"/>
      <c r="EO26" s="125"/>
      <c r="EP26" s="125"/>
      <c r="EQ26" s="125"/>
      <c r="ER26" s="125"/>
      <c r="ES26" s="125"/>
      <c r="ET26" s="125"/>
      <c r="EU26" s="125"/>
      <c r="EV26" s="125"/>
      <c r="EW26" s="125"/>
      <c r="EX26" s="125"/>
      <c r="EY26" s="125"/>
      <c r="EZ26" s="125"/>
      <c r="FA26" s="125"/>
      <c r="FB26" s="125"/>
      <c r="FC26" s="125"/>
      <c r="FD26" s="125"/>
      <c r="FE26" s="125"/>
      <c r="FF26" s="125"/>
      <c r="FG26" s="125"/>
      <c r="FH26" s="125"/>
      <c r="FI26" s="125"/>
      <c r="FJ26" s="125"/>
      <c r="FK26" s="125"/>
      <c r="FL26" s="125"/>
      <c r="FM26" s="125"/>
      <c r="FN26" s="125"/>
      <c r="FO26" s="125"/>
      <c r="FP26" s="125"/>
      <c r="FQ26" s="125"/>
      <c r="FR26" s="125"/>
      <c r="FS26" s="125"/>
      <c r="FT26" s="125"/>
      <c r="FU26" s="125"/>
      <c r="FV26" s="125"/>
      <c r="FW26" s="125"/>
      <c r="FX26" s="125"/>
      <c r="FY26" s="125"/>
      <c r="FZ26" s="125"/>
      <c r="GA26" s="125"/>
      <c r="GB26" s="125"/>
      <c r="GC26" s="125"/>
      <c r="GD26" s="125"/>
      <c r="GE26" s="125"/>
      <c r="GF26" s="125"/>
      <c r="GG26" s="125"/>
      <c r="GH26" s="125"/>
      <c r="GI26" s="125"/>
      <c r="GJ26" s="125"/>
      <c r="GK26" s="125"/>
      <c r="GL26" s="125"/>
      <c r="GM26" s="125"/>
      <c r="GN26" s="125"/>
      <c r="GO26" s="125"/>
      <c r="GP26" s="125"/>
      <c r="GQ26" s="125"/>
      <c r="GR26" s="125"/>
      <c r="GS26" s="125"/>
      <c r="GT26" s="125"/>
      <c r="GU26" s="125"/>
      <c r="GV26" s="125"/>
      <c r="GW26" s="125"/>
      <c r="GX26" s="125"/>
      <c r="GY26" s="125"/>
      <c r="GZ26" s="125"/>
      <c r="HA26" s="125"/>
      <c r="HB26" s="125"/>
      <c r="HC26" s="125"/>
      <c r="HD26" s="125"/>
      <c r="HE26" s="125"/>
      <c r="HF26" s="125"/>
      <c r="HG26" s="125"/>
      <c r="HH26" s="125"/>
      <c r="HI26" s="125"/>
      <c r="HJ26" s="125"/>
      <c r="HK26" s="125"/>
      <c r="HL26" s="125"/>
      <c r="HM26" s="125"/>
      <c r="HN26" s="125"/>
      <c r="HO26" s="125"/>
      <c r="HP26" s="125"/>
      <c r="HQ26" s="125"/>
      <c r="HR26" s="125"/>
      <c r="HS26" s="125"/>
      <c r="HT26" s="125"/>
      <c r="HU26" s="125"/>
      <c r="HV26" s="125"/>
      <c r="HW26" s="125"/>
      <c r="HX26" s="125"/>
      <c r="HY26" s="125"/>
      <c r="HZ26" s="125"/>
      <c r="IA26" s="125"/>
      <c r="IB26" s="125"/>
      <c r="IC26" s="125"/>
      <c r="ID26" s="125"/>
      <c r="IE26" s="125"/>
      <c r="IF26" s="125"/>
      <c r="IG26" s="125"/>
      <c r="IH26" s="125"/>
      <c r="II26" s="125"/>
      <c r="IJ26" s="125"/>
      <c r="IK26" s="125"/>
      <c r="IL26" s="125"/>
      <c r="IM26" s="125"/>
      <c r="IN26" s="125"/>
      <c r="IO26" s="125"/>
      <c r="IP26" s="125"/>
      <c r="IQ26" s="125"/>
      <c r="IR26" s="125"/>
      <c r="IS26" s="125"/>
      <c r="IT26" s="125"/>
      <c r="IU26" s="125"/>
      <c r="IV26" s="125"/>
    </row>
    <row r="27" spans="1:4" s="125" customFormat="1" ht="12.75">
      <c r="A27" s="116"/>
      <c r="B27" s="116"/>
      <c r="C27" s="116"/>
      <c r="D27" s="117"/>
    </row>
    <row r="28" spans="246:256" ht="12.75">
      <c r="IL28" s="125"/>
      <c r="IM28" s="125"/>
      <c r="IN28" s="125"/>
      <c r="IO28" s="125"/>
      <c r="IP28" s="125"/>
      <c r="IQ28" s="125"/>
      <c r="IR28" s="125"/>
      <c r="IS28" s="125"/>
      <c r="IT28" s="125"/>
      <c r="IU28" s="125"/>
      <c r="IV28" s="125"/>
    </row>
    <row r="29" spans="1:256" s="128" customFormat="1" ht="12.75">
      <c r="A29" s="116"/>
      <c r="B29" s="116"/>
      <c r="C29" s="116"/>
      <c r="D29" s="117"/>
      <c r="IL29" s="127"/>
      <c r="IM29" s="127"/>
      <c r="IN29" s="127"/>
      <c r="IO29" s="127"/>
      <c r="IP29" s="127"/>
      <c r="IQ29" s="127"/>
      <c r="IR29" s="127"/>
      <c r="IS29" s="127"/>
      <c r="IT29" s="127"/>
      <c r="IU29" s="127"/>
      <c r="IV29" s="127"/>
    </row>
    <row r="30" spans="1:256" s="128" customFormat="1" ht="12.75">
      <c r="A30" s="116"/>
      <c r="B30" s="116"/>
      <c r="C30" s="116"/>
      <c r="D30" s="117"/>
      <c r="IL30" s="127"/>
      <c r="IM30" s="127"/>
      <c r="IN30" s="127"/>
      <c r="IO30" s="127"/>
      <c r="IP30" s="127"/>
      <c r="IQ30" s="127"/>
      <c r="IR30" s="127"/>
      <c r="IS30" s="127"/>
      <c r="IT30" s="127"/>
      <c r="IU30" s="127"/>
      <c r="IV30" s="127"/>
    </row>
    <row r="31" spans="1:256" s="128" customFormat="1" ht="12.75">
      <c r="A31" s="116"/>
      <c r="B31" s="116"/>
      <c r="C31" s="116"/>
      <c r="D31" s="117"/>
      <c r="IL31" s="127"/>
      <c r="IM31" s="127"/>
      <c r="IN31" s="127"/>
      <c r="IO31" s="127"/>
      <c r="IP31" s="127"/>
      <c r="IQ31" s="127"/>
      <c r="IR31" s="127"/>
      <c r="IS31" s="127"/>
      <c r="IT31" s="127"/>
      <c r="IU31" s="127"/>
      <c r="IV31" s="127"/>
    </row>
    <row r="32" spans="1:4" s="128" customFormat="1" ht="12.75">
      <c r="A32" s="116"/>
      <c r="B32" s="116"/>
      <c r="C32" s="116"/>
      <c r="D32" s="117"/>
    </row>
    <row r="33" spans="1:4" s="128" customFormat="1" ht="12.75">
      <c r="A33" s="116"/>
      <c r="B33" s="116"/>
      <c r="C33" s="116"/>
      <c r="D33" s="117"/>
    </row>
    <row r="34" spans="1:4" s="128" customFormat="1" ht="12.75">
      <c r="A34" s="116"/>
      <c r="B34" s="116"/>
      <c r="C34" s="116"/>
      <c r="D34" s="117"/>
    </row>
    <row r="35" spans="1:4" s="128" customFormat="1" ht="12.75">
      <c r="A35" s="116"/>
      <c r="B35" s="116"/>
      <c r="C35" s="116"/>
      <c r="D35" s="117"/>
    </row>
  </sheetData>
  <mergeCells count="2">
    <mergeCell ref="A3:E3"/>
    <mergeCell ref="A17:D17"/>
  </mergeCells>
  <printOptions/>
  <pageMargins left="0.5905511811023623" right="0.3937007874015748" top="0.7874015748031497" bottom="0.7874015748031497" header="0.5118110236220472" footer="0.5118110236220472"/>
  <pageSetup horizontalDpi="300" verticalDpi="3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Arkusz7"/>
  <dimension ref="A1:G273"/>
  <sheetViews>
    <sheetView workbookViewId="0" topLeftCell="A1">
      <selection activeCell="A1" sqref="A1"/>
    </sheetView>
  </sheetViews>
  <sheetFormatPr defaultColWidth="9.00390625" defaultRowHeight="12.75"/>
  <cols>
    <col min="1" max="1" width="5.375" style="129" customWidth="1"/>
    <col min="2" max="2" width="7.75390625" style="130" bestFit="1" customWidth="1"/>
    <col min="3" max="3" width="6.00390625" style="131" customWidth="1"/>
    <col min="4" max="4" width="54.375" style="129" customWidth="1"/>
    <col min="5" max="5" width="20.875" style="132" customWidth="1"/>
    <col min="6" max="6" width="3.625" style="132" customWidth="1"/>
    <col min="7" max="7" width="3.625" style="129" customWidth="1"/>
    <col min="8" max="16384" width="7.875" style="129" customWidth="1"/>
  </cols>
  <sheetData>
    <row r="1" ht="45">
      <c r="E1" s="1" t="s">
        <v>496</v>
      </c>
    </row>
    <row r="2" ht="12.75">
      <c r="E2" s="156"/>
    </row>
    <row r="3" spans="1:6" s="131" customFormat="1" ht="18">
      <c r="A3" s="399" t="s">
        <v>274</v>
      </c>
      <c r="B3" s="399"/>
      <c r="C3" s="399"/>
      <c r="D3" s="399"/>
      <c r="E3" s="399"/>
      <c r="F3" s="130"/>
    </row>
    <row r="4" spans="1:6" s="159" customFormat="1" ht="13.5" thickBot="1">
      <c r="A4" s="157"/>
      <c r="B4" s="157"/>
      <c r="C4" s="157"/>
      <c r="D4" s="157"/>
      <c r="E4" s="158"/>
      <c r="F4" s="158"/>
    </row>
    <row r="5" spans="1:5" s="163" customFormat="1" ht="27" thickBot="1" thickTop="1">
      <c r="A5" s="160" t="s">
        <v>1</v>
      </c>
      <c r="B5" s="134" t="s">
        <v>31</v>
      </c>
      <c r="C5" s="161" t="s">
        <v>32</v>
      </c>
      <c r="D5" s="161" t="s">
        <v>2</v>
      </c>
      <c r="E5" s="162" t="s">
        <v>267</v>
      </c>
    </row>
    <row r="6" spans="1:5" s="163" customFormat="1" ht="16.5" thickTop="1">
      <c r="A6" s="40">
        <v>852</v>
      </c>
      <c r="B6" s="41"/>
      <c r="C6" s="42"/>
      <c r="D6" s="41" t="s">
        <v>13</v>
      </c>
      <c r="E6" s="43">
        <f>SUM(E8,E11,E25)</f>
        <v>747460</v>
      </c>
    </row>
    <row r="7" spans="1:5" s="163" customFormat="1" ht="15.75">
      <c r="A7" s="44"/>
      <c r="B7" s="45"/>
      <c r="C7" s="46"/>
      <c r="D7" s="48"/>
      <c r="E7" s="47"/>
    </row>
    <row r="8" spans="1:5" s="163" customFormat="1" ht="25.5">
      <c r="A8" s="44"/>
      <c r="B8" s="46" t="s">
        <v>271</v>
      </c>
      <c r="C8" s="46"/>
      <c r="D8" s="63" t="s">
        <v>117</v>
      </c>
      <c r="E8" s="47">
        <f>SUM(E9:E9)</f>
        <v>422000</v>
      </c>
    </row>
    <row r="9" spans="1:5" s="163" customFormat="1" ht="15.75">
      <c r="A9" s="49"/>
      <c r="B9" s="50"/>
      <c r="C9" s="51" t="s">
        <v>229</v>
      </c>
      <c r="D9" s="52" t="s">
        <v>234</v>
      </c>
      <c r="E9" s="53">
        <v>422000</v>
      </c>
    </row>
    <row r="10" spans="1:5" s="163" customFormat="1" ht="15.75">
      <c r="A10" s="49"/>
      <c r="B10" s="50"/>
      <c r="C10" s="51"/>
      <c r="D10" s="52"/>
      <c r="E10" s="53"/>
    </row>
    <row r="11" spans="1:5" s="138" customFormat="1" ht="12.75">
      <c r="A11" s="62"/>
      <c r="B11" s="46" t="s">
        <v>272</v>
      </c>
      <c r="C11" s="46"/>
      <c r="D11" s="63" t="s">
        <v>120</v>
      </c>
      <c r="E11" s="14">
        <f>SUM(E12:E23)</f>
        <v>203700</v>
      </c>
    </row>
    <row r="12" spans="1:5" s="138" customFormat="1" ht="12.75">
      <c r="A12" s="60"/>
      <c r="B12" s="51"/>
      <c r="C12" s="51" t="s">
        <v>179</v>
      </c>
      <c r="D12" s="33" t="s">
        <v>180</v>
      </c>
      <c r="E12" s="140">
        <v>2000</v>
      </c>
    </row>
    <row r="13" spans="1:5" s="138" customFormat="1" ht="12.75">
      <c r="A13" s="60"/>
      <c r="B13" s="51"/>
      <c r="C13" s="51" t="s">
        <v>164</v>
      </c>
      <c r="D13" s="139" t="s">
        <v>165</v>
      </c>
      <c r="E13" s="140">
        <v>149500</v>
      </c>
    </row>
    <row r="14" spans="1:5" s="138" customFormat="1" ht="12.75">
      <c r="A14" s="60"/>
      <c r="B14" s="51"/>
      <c r="C14" s="51" t="s">
        <v>166</v>
      </c>
      <c r="D14" s="139" t="s">
        <v>167</v>
      </c>
      <c r="E14" s="140">
        <v>10800</v>
      </c>
    </row>
    <row r="15" spans="1:5" s="138" customFormat="1" ht="12.75">
      <c r="A15" s="60"/>
      <c r="B15" s="51"/>
      <c r="C15" s="51" t="s">
        <v>168</v>
      </c>
      <c r="D15" s="139" t="s">
        <v>169</v>
      </c>
      <c r="E15" s="140">
        <v>25000</v>
      </c>
    </row>
    <row r="16" spans="1:5" s="138" customFormat="1" ht="12.75">
      <c r="A16" s="60"/>
      <c r="B16" s="51"/>
      <c r="C16" s="51" t="s">
        <v>170</v>
      </c>
      <c r="D16" s="139" t="s">
        <v>171</v>
      </c>
      <c r="E16" s="140">
        <v>3600</v>
      </c>
    </row>
    <row r="17" spans="1:5" s="138" customFormat="1" ht="12.75">
      <c r="A17" s="60"/>
      <c r="B17" s="51"/>
      <c r="C17" s="51" t="s">
        <v>145</v>
      </c>
      <c r="D17" s="139" t="s">
        <v>146</v>
      </c>
      <c r="E17" s="140">
        <v>4500</v>
      </c>
    </row>
    <row r="18" spans="1:5" s="138" customFormat="1" ht="12.75">
      <c r="A18" s="60"/>
      <c r="B18" s="51"/>
      <c r="C18" s="51" t="s">
        <v>151</v>
      </c>
      <c r="D18" s="139" t="s">
        <v>152</v>
      </c>
      <c r="E18" s="140">
        <v>1500</v>
      </c>
    </row>
    <row r="19" spans="1:5" s="138" customFormat="1" ht="12.75">
      <c r="A19" s="60"/>
      <c r="B19" s="51"/>
      <c r="C19" s="51" t="s">
        <v>185</v>
      </c>
      <c r="D19" s="139" t="s">
        <v>186</v>
      </c>
      <c r="E19" s="140">
        <v>100</v>
      </c>
    </row>
    <row r="20" spans="1:5" s="138" customFormat="1" ht="12.75">
      <c r="A20" s="60"/>
      <c r="B20" s="51"/>
      <c r="C20" s="141">
        <v>4300</v>
      </c>
      <c r="D20" s="142" t="s">
        <v>132</v>
      </c>
      <c r="E20" s="140">
        <v>1000</v>
      </c>
    </row>
    <row r="21" spans="1:5" s="138" customFormat="1" ht="12.75">
      <c r="A21" s="60"/>
      <c r="B21" s="51"/>
      <c r="C21" s="51" t="s">
        <v>176</v>
      </c>
      <c r="D21" s="139" t="s">
        <v>177</v>
      </c>
      <c r="E21" s="140">
        <v>200</v>
      </c>
    </row>
    <row r="22" spans="1:5" s="138" customFormat="1" ht="12.75">
      <c r="A22" s="60"/>
      <c r="B22" s="51"/>
      <c r="C22" s="51" t="s">
        <v>153</v>
      </c>
      <c r="D22" s="139" t="s">
        <v>154</v>
      </c>
      <c r="E22" s="140">
        <v>1000</v>
      </c>
    </row>
    <row r="23" spans="1:5" s="138" customFormat="1" ht="12.75">
      <c r="A23" s="60"/>
      <c r="B23" s="51"/>
      <c r="C23" s="51" t="s">
        <v>189</v>
      </c>
      <c r="D23" s="139" t="s">
        <v>190</v>
      </c>
      <c r="E23" s="140">
        <v>4500</v>
      </c>
    </row>
    <row r="24" spans="1:5" s="138" customFormat="1" ht="12.75">
      <c r="A24" s="60"/>
      <c r="B24" s="51"/>
      <c r="C24" s="51"/>
      <c r="D24" s="139"/>
      <c r="E24" s="140"/>
    </row>
    <row r="25" spans="1:5" s="163" customFormat="1" ht="15.75">
      <c r="A25" s="44"/>
      <c r="B25" s="46" t="s">
        <v>480</v>
      </c>
      <c r="C25" s="46"/>
      <c r="D25" s="63" t="s">
        <v>463</v>
      </c>
      <c r="E25" s="47">
        <f>SUM(E26:E26)</f>
        <v>121760</v>
      </c>
    </row>
    <row r="26" spans="1:5" s="163" customFormat="1" ht="15.75">
      <c r="A26" s="49"/>
      <c r="B26" s="50"/>
      <c r="C26" s="51" t="s">
        <v>229</v>
      </c>
      <c r="D26" s="52" t="s">
        <v>234</v>
      </c>
      <c r="E26" s="53">
        <v>121760</v>
      </c>
    </row>
    <row r="27" spans="1:5" s="138" customFormat="1" ht="13.5" thickBot="1">
      <c r="A27" s="60"/>
      <c r="B27" s="51"/>
      <c r="C27" s="51"/>
      <c r="D27" s="139"/>
      <c r="E27" s="140"/>
    </row>
    <row r="28" spans="1:5" s="138" customFormat="1" ht="16.5" thickBot="1" thickTop="1">
      <c r="A28" s="392" t="s">
        <v>127</v>
      </c>
      <c r="B28" s="393"/>
      <c r="C28" s="393"/>
      <c r="D28" s="393"/>
      <c r="E28" s="164">
        <f>SUM(E6)</f>
        <v>747460</v>
      </c>
    </row>
    <row r="29" spans="1:4" s="138" customFormat="1" ht="13.5" thickTop="1">
      <c r="A29" s="129"/>
      <c r="B29" s="130"/>
      <c r="C29" s="131"/>
      <c r="D29" s="129"/>
    </row>
    <row r="30" spans="1:4" s="138" customFormat="1" ht="12.75">
      <c r="A30" s="129"/>
      <c r="B30" s="130"/>
      <c r="C30" s="131"/>
      <c r="D30" s="129"/>
    </row>
    <row r="31" spans="1:4" s="138" customFormat="1" ht="12.75">
      <c r="A31" s="129"/>
      <c r="B31" s="130"/>
      <c r="C31" s="131"/>
      <c r="D31" s="129"/>
    </row>
    <row r="32" spans="1:4" s="138" customFormat="1" ht="12.75">
      <c r="A32" s="129"/>
      <c r="B32" s="130"/>
      <c r="C32" s="131"/>
      <c r="D32" s="129"/>
    </row>
    <row r="33" spans="1:4" s="138" customFormat="1" ht="12.75">
      <c r="A33" s="129"/>
      <c r="B33" s="130"/>
      <c r="C33" s="131"/>
      <c r="D33" s="129"/>
    </row>
    <row r="34" spans="1:4" s="138" customFormat="1" ht="12.75">
      <c r="A34" s="129"/>
      <c r="B34" s="130"/>
      <c r="C34" s="131"/>
      <c r="D34" s="129"/>
    </row>
    <row r="35" spans="1:4" s="138" customFormat="1" ht="12.75">
      <c r="A35" s="129"/>
      <c r="B35" s="130"/>
      <c r="C35" s="131"/>
      <c r="D35" s="129"/>
    </row>
    <row r="36" spans="1:4" s="138" customFormat="1" ht="12.75">
      <c r="A36" s="129"/>
      <c r="B36" s="130"/>
      <c r="C36" s="131"/>
      <c r="D36" s="129"/>
    </row>
    <row r="37" spans="1:4" s="138" customFormat="1" ht="12.75">
      <c r="A37" s="129"/>
      <c r="B37" s="130"/>
      <c r="C37" s="131"/>
      <c r="D37" s="129"/>
    </row>
    <row r="38" spans="1:4" s="138" customFormat="1" ht="12.75">
      <c r="A38" s="129"/>
      <c r="B38" s="130"/>
      <c r="C38" s="131"/>
      <c r="D38" s="129"/>
    </row>
    <row r="39" spans="1:4" s="138" customFormat="1" ht="12.75">
      <c r="A39" s="129"/>
      <c r="B39" s="130"/>
      <c r="C39" s="131"/>
      <c r="D39" s="129"/>
    </row>
    <row r="40" spans="1:4" s="138" customFormat="1" ht="12.75">
      <c r="A40" s="129"/>
      <c r="B40" s="130"/>
      <c r="C40" s="131"/>
      <c r="D40" s="129"/>
    </row>
    <row r="41" spans="1:4" s="138" customFormat="1" ht="12.75">
      <c r="A41" s="129"/>
      <c r="B41" s="130"/>
      <c r="C41" s="131"/>
      <c r="D41" s="129"/>
    </row>
    <row r="42" spans="1:4" s="138" customFormat="1" ht="12.75">
      <c r="A42" s="129"/>
      <c r="B42" s="130"/>
      <c r="C42" s="131"/>
      <c r="D42" s="129"/>
    </row>
    <row r="43" spans="1:4" s="138" customFormat="1" ht="12.75">
      <c r="A43" s="129"/>
      <c r="B43" s="130"/>
      <c r="C43" s="131"/>
      <c r="D43" s="129"/>
    </row>
    <row r="44" spans="1:4" s="138" customFormat="1" ht="12.75">
      <c r="A44" s="129"/>
      <c r="B44" s="130"/>
      <c r="C44" s="131"/>
      <c r="D44" s="129"/>
    </row>
    <row r="45" spans="1:4" s="138" customFormat="1" ht="12.75">
      <c r="A45" s="129"/>
      <c r="B45" s="130"/>
      <c r="C45" s="131"/>
      <c r="D45" s="129"/>
    </row>
    <row r="46" spans="1:4" s="138" customFormat="1" ht="12.75">
      <c r="A46" s="129"/>
      <c r="B46" s="130"/>
      <c r="C46" s="131"/>
      <c r="D46" s="129"/>
    </row>
    <row r="47" spans="1:4" s="138" customFormat="1" ht="12.75">
      <c r="A47" s="129"/>
      <c r="B47" s="130"/>
      <c r="C47" s="131"/>
      <c r="D47" s="129"/>
    </row>
    <row r="48" spans="1:4" s="138" customFormat="1" ht="12.75">
      <c r="A48" s="129"/>
      <c r="B48" s="130"/>
      <c r="C48" s="131"/>
      <c r="D48" s="129"/>
    </row>
    <row r="49" spans="1:4" s="138" customFormat="1" ht="12.75">
      <c r="A49" s="129"/>
      <c r="B49" s="130"/>
      <c r="C49" s="131"/>
      <c r="D49" s="129"/>
    </row>
    <row r="50" spans="1:4" s="138" customFormat="1" ht="12.75">
      <c r="A50" s="129"/>
      <c r="B50" s="130"/>
      <c r="C50" s="131"/>
      <c r="D50" s="129"/>
    </row>
    <row r="51" spans="1:4" s="138" customFormat="1" ht="12.75">
      <c r="A51" s="129"/>
      <c r="B51" s="130"/>
      <c r="C51" s="131"/>
      <c r="D51" s="129"/>
    </row>
    <row r="52" spans="1:4" s="138" customFormat="1" ht="12.75">
      <c r="A52" s="129"/>
      <c r="B52" s="130"/>
      <c r="C52" s="131"/>
      <c r="D52" s="129"/>
    </row>
    <row r="53" spans="1:4" s="138" customFormat="1" ht="12.75">
      <c r="A53" s="129"/>
      <c r="B53" s="130"/>
      <c r="C53" s="131"/>
      <c r="D53" s="129"/>
    </row>
    <row r="54" spans="1:4" s="138" customFormat="1" ht="12.75">
      <c r="A54" s="129"/>
      <c r="B54" s="130"/>
      <c r="C54" s="131"/>
      <c r="D54" s="129"/>
    </row>
    <row r="55" spans="1:4" s="145" customFormat="1" ht="12.75">
      <c r="A55" s="129"/>
      <c r="B55" s="130"/>
      <c r="C55" s="131"/>
      <c r="D55" s="129"/>
    </row>
    <row r="56" spans="1:4" s="149" customFormat="1" ht="12.75">
      <c r="A56" s="129"/>
      <c r="B56" s="130"/>
      <c r="C56" s="131"/>
      <c r="D56" s="129"/>
    </row>
    <row r="57" spans="1:4" s="149" customFormat="1" ht="12.75">
      <c r="A57" s="129"/>
      <c r="B57" s="130"/>
      <c r="C57" s="131"/>
      <c r="D57" s="129"/>
    </row>
    <row r="58" spans="1:4" s="149" customFormat="1" ht="12.75">
      <c r="A58" s="129"/>
      <c r="B58" s="130"/>
      <c r="C58" s="131"/>
      <c r="D58" s="129"/>
    </row>
    <row r="59" spans="1:4" s="149" customFormat="1" ht="12.75">
      <c r="A59" s="129"/>
      <c r="B59" s="130"/>
      <c r="C59" s="131"/>
      <c r="D59" s="129"/>
    </row>
    <row r="60" spans="1:4" s="149" customFormat="1" ht="12.75">
      <c r="A60" s="129"/>
      <c r="B60" s="130"/>
      <c r="C60" s="131"/>
      <c r="D60" s="129"/>
    </row>
    <row r="61" spans="1:4" s="149" customFormat="1" ht="12.75">
      <c r="A61" s="129"/>
      <c r="B61" s="130"/>
      <c r="C61" s="131"/>
      <c r="D61" s="129"/>
    </row>
    <row r="62" spans="1:4" s="149" customFormat="1" ht="12.75">
      <c r="A62" s="129"/>
      <c r="B62" s="130"/>
      <c r="C62" s="131"/>
      <c r="D62" s="129"/>
    </row>
    <row r="63" spans="1:4" s="149" customFormat="1" ht="12.75">
      <c r="A63" s="129"/>
      <c r="B63" s="130"/>
      <c r="C63" s="131"/>
      <c r="D63" s="129"/>
    </row>
    <row r="64" spans="1:4" s="149" customFormat="1" ht="12.75">
      <c r="A64" s="129"/>
      <c r="B64" s="130"/>
      <c r="C64" s="131"/>
      <c r="D64" s="129"/>
    </row>
    <row r="65" spans="1:4" s="149" customFormat="1" ht="12.75">
      <c r="A65" s="129"/>
      <c r="B65" s="130"/>
      <c r="C65" s="131"/>
      <c r="D65" s="129"/>
    </row>
    <row r="66" spans="1:4" s="149" customFormat="1" ht="12.75">
      <c r="A66" s="129"/>
      <c r="B66" s="130"/>
      <c r="C66" s="131"/>
      <c r="D66" s="129"/>
    </row>
    <row r="67" spans="1:4" s="149" customFormat="1" ht="12.75">
      <c r="A67" s="129"/>
      <c r="B67" s="130"/>
      <c r="C67" s="131"/>
      <c r="D67" s="129"/>
    </row>
    <row r="68" spans="1:4" s="149" customFormat="1" ht="12.75">
      <c r="A68" s="129"/>
      <c r="B68" s="130"/>
      <c r="C68" s="131"/>
      <c r="D68" s="129"/>
    </row>
    <row r="69" spans="1:4" s="149" customFormat="1" ht="12.75">
      <c r="A69" s="129"/>
      <c r="B69" s="130"/>
      <c r="C69" s="131"/>
      <c r="D69" s="129"/>
    </row>
    <row r="70" spans="1:4" s="149" customFormat="1" ht="12.75">
      <c r="A70" s="129"/>
      <c r="B70" s="130"/>
      <c r="C70" s="131"/>
      <c r="D70" s="129"/>
    </row>
    <row r="71" spans="1:4" s="149" customFormat="1" ht="12.75">
      <c r="A71" s="129"/>
      <c r="B71" s="130"/>
      <c r="C71" s="131"/>
      <c r="D71" s="129"/>
    </row>
    <row r="72" spans="1:4" s="149" customFormat="1" ht="12.75">
      <c r="A72" s="129"/>
      <c r="B72" s="130"/>
      <c r="C72" s="131"/>
      <c r="D72" s="129"/>
    </row>
    <row r="73" spans="1:4" s="149" customFormat="1" ht="12.75">
      <c r="A73" s="129"/>
      <c r="B73" s="130"/>
      <c r="C73" s="131"/>
      <c r="D73" s="129"/>
    </row>
    <row r="74" spans="1:4" s="149" customFormat="1" ht="12.75">
      <c r="A74" s="129"/>
      <c r="B74" s="130"/>
      <c r="C74" s="131"/>
      <c r="D74" s="129"/>
    </row>
    <row r="75" spans="1:4" s="149" customFormat="1" ht="12.75">
      <c r="A75" s="129"/>
      <c r="B75" s="130"/>
      <c r="C75" s="131"/>
      <c r="D75" s="129"/>
    </row>
    <row r="76" spans="1:4" s="149" customFormat="1" ht="12.75">
      <c r="A76" s="129"/>
      <c r="B76" s="130"/>
      <c r="C76" s="131"/>
      <c r="D76" s="129"/>
    </row>
    <row r="77" spans="1:4" s="149" customFormat="1" ht="12.75">
      <c r="A77" s="129"/>
      <c r="B77" s="130"/>
      <c r="C77" s="131"/>
      <c r="D77" s="129"/>
    </row>
    <row r="78" spans="1:4" s="149" customFormat="1" ht="12.75">
      <c r="A78" s="129"/>
      <c r="B78" s="130"/>
      <c r="C78" s="131"/>
      <c r="D78" s="129"/>
    </row>
    <row r="79" spans="1:4" s="149" customFormat="1" ht="12.75">
      <c r="A79" s="129"/>
      <c r="B79" s="130"/>
      <c r="C79" s="131"/>
      <c r="D79" s="129"/>
    </row>
    <row r="80" spans="1:4" s="149" customFormat="1" ht="12.75">
      <c r="A80" s="129"/>
      <c r="B80" s="130"/>
      <c r="C80" s="131"/>
      <c r="D80" s="129"/>
    </row>
    <row r="81" spans="1:4" s="149" customFormat="1" ht="12.75">
      <c r="A81" s="129"/>
      <c r="B81" s="130"/>
      <c r="C81" s="131"/>
      <c r="D81" s="129"/>
    </row>
    <row r="82" spans="1:4" s="149" customFormat="1" ht="12.75">
      <c r="A82" s="129"/>
      <c r="B82" s="130"/>
      <c r="C82" s="131"/>
      <c r="D82" s="129"/>
    </row>
    <row r="83" spans="1:4" s="149" customFormat="1" ht="12.75">
      <c r="A83" s="129"/>
      <c r="B83" s="130"/>
      <c r="C83" s="131"/>
      <c r="D83" s="129"/>
    </row>
    <row r="84" spans="1:4" s="149" customFormat="1" ht="12.75">
      <c r="A84" s="129"/>
      <c r="B84" s="130"/>
      <c r="C84" s="131"/>
      <c r="D84" s="129"/>
    </row>
    <row r="85" spans="1:4" s="149" customFormat="1" ht="12.75">
      <c r="A85" s="129"/>
      <c r="B85" s="130"/>
      <c r="C85" s="131"/>
      <c r="D85" s="129"/>
    </row>
    <row r="86" spans="1:4" s="149" customFormat="1" ht="12.75">
      <c r="A86" s="129"/>
      <c r="B86" s="130"/>
      <c r="C86" s="131"/>
      <c r="D86" s="129"/>
    </row>
    <row r="87" spans="1:4" s="149" customFormat="1" ht="12.75">
      <c r="A87" s="129"/>
      <c r="B87" s="130"/>
      <c r="C87" s="131"/>
      <c r="D87" s="129"/>
    </row>
    <row r="88" spans="1:4" s="149" customFormat="1" ht="12.75">
      <c r="A88" s="129"/>
      <c r="B88" s="130"/>
      <c r="C88" s="131"/>
      <c r="D88" s="129"/>
    </row>
    <row r="89" spans="1:4" s="149" customFormat="1" ht="12.75">
      <c r="A89" s="129"/>
      <c r="B89" s="130"/>
      <c r="C89" s="131"/>
      <c r="D89" s="129"/>
    </row>
    <row r="90" spans="1:4" s="149" customFormat="1" ht="12.75">
      <c r="A90" s="129"/>
      <c r="B90" s="130"/>
      <c r="C90" s="131"/>
      <c r="D90" s="129"/>
    </row>
    <row r="91" spans="1:4" s="149" customFormat="1" ht="12.75">
      <c r="A91" s="129"/>
      <c r="B91" s="130"/>
      <c r="C91" s="131"/>
      <c r="D91" s="129"/>
    </row>
    <row r="92" spans="1:4" s="149" customFormat="1" ht="12.75">
      <c r="A92" s="129"/>
      <c r="B92" s="130"/>
      <c r="C92" s="131"/>
      <c r="D92" s="129"/>
    </row>
    <row r="93" spans="1:4" s="149" customFormat="1" ht="12.75">
      <c r="A93" s="129"/>
      <c r="B93" s="130"/>
      <c r="C93" s="131"/>
      <c r="D93" s="129"/>
    </row>
    <row r="94" spans="1:4" s="149" customFormat="1" ht="12.75">
      <c r="A94" s="129"/>
      <c r="B94" s="130"/>
      <c r="C94" s="131"/>
      <c r="D94" s="129"/>
    </row>
    <row r="95" spans="1:4" s="138" customFormat="1" ht="12.75">
      <c r="A95" s="129"/>
      <c r="B95" s="130"/>
      <c r="C95" s="131"/>
      <c r="D95" s="129"/>
    </row>
    <row r="96" spans="1:4" s="138" customFormat="1" ht="12.75">
      <c r="A96" s="129"/>
      <c r="B96" s="130"/>
      <c r="C96" s="131"/>
      <c r="D96" s="129"/>
    </row>
    <row r="97" spans="1:4" s="138" customFormat="1" ht="12.75">
      <c r="A97" s="129"/>
      <c r="B97" s="130"/>
      <c r="C97" s="131"/>
      <c r="D97" s="129"/>
    </row>
    <row r="98" spans="1:4" s="138" customFormat="1" ht="12.75">
      <c r="A98" s="129"/>
      <c r="B98" s="130"/>
      <c r="C98" s="131"/>
      <c r="D98" s="129"/>
    </row>
    <row r="99" spans="1:4" s="138" customFormat="1" ht="12.75">
      <c r="A99" s="129"/>
      <c r="B99" s="130"/>
      <c r="C99" s="131"/>
      <c r="D99" s="129"/>
    </row>
    <row r="100" spans="1:4" s="138" customFormat="1" ht="12.75">
      <c r="A100" s="129"/>
      <c r="B100" s="130"/>
      <c r="C100" s="131"/>
      <c r="D100" s="129"/>
    </row>
    <row r="101" spans="1:4" s="138" customFormat="1" ht="12.75">
      <c r="A101" s="129"/>
      <c r="B101" s="130"/>
      <c r="C101" s="131"/>
      <c r="D101" s="129"/>
    </row>
    <row r="102" spans="1:4" s="138" customFormat="1" ht="12.75">
      <c r="A102" s="129"/>
      <c r="B102" s="130"/>
      <c r="C102" s="131"/>
      <c r="D102" s="129"/>
    </row>
    <row r="103" spans="1:4" s="138" customFormat="1" ht="12.75">
      <c r="A103" s="129"/>
      <c r="B103" s="130"/>
      <c r="C103" s="131"/>
      <c r="D103" s="129"/>
    </row>
    <row r="104" spans="1:4" s="138" customFormat="1" ht="12.75">
      <c r="A104" s="129"/>
      <c r="B104" s="130"/>
      <c r="C104" s="131"/>
      <c r="D104" s="129"/>
    </row>
    <row r="105" spans="1:4" s="138" customFormat="1" ht="12.75">
      <c r="A105" s="129"/>
      <c r="B105" s="130"/>
      <c r="C105" s="131"/>
      <c r="D105" s="129"/>
    </row>
    <row r="106" spans="1:4" s="138" customFormat="1" ht="12.75">
      <c r="A106" s="129"/>
      <c r="B106" s="130"/>
      <c r="C106" s="131"/>
      <c r="D106" s="129"/>
    </row>
    <row r="107" spans="1:4" s="138" customFormat="1" ht="12.75">
      <c r="A107" s="129"/>
      <c r="B107" s="130"/>
      <c r="C107" s="131"/>
      <c r="D107" s="129"/>
    </row>
    <row r="108" spans="1:4" s="138" customFormat="1" ht="12.75">
      <c r="A108" s="129"/>
      <c r="B108" s="130"/>
      <c r="C108" s="131"/>
      <c r="D108" s="129"/>
    </row>
    <row r="109" spans="1:4" s="138" customFormat="1" ht="12.75">
      <c r="A109" s="129"/>
      <c r="B109" s="130"/>
      <c r="C109" s="131"/>
      <c r="D109" s="129"/>
    </row>
    <row r="110" spans="1:4" s="138" customFormat="1" ht="12.75">
      <c r="A110" s="129"/>
      <c r="B110" s="130"/>
      <c r="C110" s="131"/>
      <c r="D110" s="129"/>
    </row>
    <row r="111" spans="1:4" s="138" customFormat="1" ht="12.75">
      <c r="A111" s="129"/>
      <c r="B111" s="130"/>
      <c r="C111" s="131"/>
      <c r="D111" s="129"/>
    </row>
    <row r="112" spans="1:4" s="138" customFormat="1" ht="12.75">
      <c r="A112" s="129"/>
      <c r="B112" s="130"/>
      <c r="C112" s="131"/>
      <c r="D112" s="129"/>
    </row>
    <row r="113" spans="1:4" s="138" customFormat="1" ht="12.75">
      <c r="A113" s="129"/>
      <c r="B113" s="130"/>
      <c r="C113" s="131"/>
      <c r="D113" s="129"/>
    </row>
    <row r="114" spans="1:4" s="138" customFormat="1" ht="12.75">
      <c r="A114" s="129"/>
      <c r="B114" s="130"/>
      <c r="C114" s="131"/>
      <c r="D114" s="129"/>
    </row>
    <row r="115" spans="1:4" s="138" customFormat="1" ht="12.75">
      <c r="A115" s="129"/>
      <c r="B115" s="130"/>
      <c r="C115" s="131"/>
      <c r="D115" s="129"/>
    </row>
    <row r="116" spans="1:4" s="138" customFormat="1" ht="12.75">
      <c r="A116" s="129"/>
      <c r="B116" s="130"/>
      <c r="C116" s="131"/>
      <c r="D116" s="129"/>
    </row>
    <row r="117" spans="1:4" s="138" customFormat="1" ht="12.75">
      <c r="A117" s="129"/>
      <c r="B117" s="130"/>
      <c r="C117" s="131"/>
      <c r="D117" s="129"/>
    </row>
    <row r="118" spans="1:4" s="138" customFormat="1" ht="12.75">
      <c r="A118" s="129"/>
      <c r="B118" s="130"/>
      <c r="C118" s="131"/>
      <c r="D118" s="129"/>
    </row>
    <row r="119" spans="1:4" s="138" customFormat="1" ht="12.75">
      <c r="A119" s="129"/>
      <c r="B119" s="130"/>
      <c r="C119" s="131"/>
      <c r="D119" s="129"/>
    </row>
    <row r="120" spans="1:4" s="138" customFormat="1" ht="12.75">
      <c r="A120" s="129"/>
      <c r="B120" s="130"/>
      <c r="C120" s="131"/>
      <c r="D120" s="129"/>
    </row>
    <row r="121" spans="1:4" s="138" customFormat="1" ht="12.75">
      <c r="A121" s="129"/>
      <c r="B121" s="130"/>
      <c r="C121" s="131"/>
      <c r="D121" s="129"/>
    </row>
    <row r="122" spans="1:4" s="138" customFormat="1" ht="12.75">
      <c r="A122" s="129"/>
      <c r="B122" s="130"/>
      <c r="C122" s="131"/>
      <c r="D122" s="129"/>
    </row>
    <row r="123" spans="1:4" s="138" customFormat="1" ht="12.75">
      <c r="A123" s="129"/>
      <c r="B123" s="130"/>
      <c r="C123" s="131"/>
      <c r="D123" s="129"/>
    </row>
    <row r="124" spans="1:4" s="138" customFormat="1" ht="12.75">
      <c r="A124" s="129"/>
      <c r="B124" s="130"/>
      <c r="C124" s="131"/>
      <c r="D124" s="129"/>
    </row>
    <row r="125" spans="1:4" s="138" customFormat="1" ht="12.75">
      <c r="A125" s="129"/>
      <c r="B125" s="130"/>
      <c r="C125" s="131"/>
      <c r="D125" s="129"/>
    </row>
    <row r="126" spans="1:4" s="138" customFormat="1" ht="12.75">
      <c r="A126" s="129"/>
      <c r="B126" s="130"/>
      <c r="C126" s="131"/>
      <c r="D126" s="129"/>
    </row>
    <row r="127" spans="1:4" s="138" customFormat="1" ht="12.75">
      <c r="A127" s="129"/>
      <c r="B127" s="130"/>
      <c r="C127" s="131"/>
      <c r="D127" s="129"/>
    </row>
    <row r="128" spans="1:4" s="138" customFormat="1" ht="12.75">
      <c r="A128" s="129"/>
      <c r="B128" s="130"/>
      <c r="C128" s="131"/>
      <c r="D128" s="129"/>
    </row>
    <row r="129" spans="1:4" s="138" customFormat="1" ht="12.75">
      <c r="A129" s="129"/>
      <c r="B129" s="130"/>
      <c r="C129" s="131"/>
      <c r="D129" s="129"/>
    </row>
    <row r="130" spans="1:4" s="138" customFormat="1" ht="12.75">
      <c r="A130" s="129"/>
      <c r="B130" s="130"/>
      <c r="C130" s="131"/>
      <c r="D130" s="129"/>
    </row>
    <row r="131" spans="1:4" s="138" customFormat="1" ht="12.75">
      <c r="A131" s="129"/>
      <c r="B131" s="130"/>
      <c r="C131" s="131"/>
      <c r="D131" s="129"/>
    </row>
    <row r="132" spans="1:4" s="138" customFormat="1" ht="12.75">
      <c r="A132" s="129"/>
      <c r="B132" s="130"/>
      <c r="C132" s="131"/>
      <c r="D132" s="129"/>
    </row>
    <row r="133" spans="1:4" s="138" customFormat="1" ht="12.75">
      <c r="A133" s="129"/>
      <c r="B133" s="130"/>
      <c r="C133" s="131"/>
      <c r="D133" s="129"/>
    </row>
    <row r="134" spans="1:4" s="138" customFormat="1" ht="12.75">
      <c r="A134" s="129"/>
      <c r="B134" s="130"/>
      <c r="C134" s="131"/>
      <c r="D134" s="129"/>
    </row>
    <row r="135" spans="1:4" s="138" customFormat="1" ht="12.75">
      <c r="A135" s="129"/>
      <c r="B135" s="130"/>
      <c r="C135" s="131"/>
      <c r="D135" s="129"/>
    </row>
    <row r="136" spans="1:4" s="138" customFormat="1" ht="12.75">
      <c r="A136" s="129"/>
      <c r="B136" s="130"/>
      <c r="C136" s="131"/>
      <c r="D136" s="129"/>
    </row>
    <row r="137" spans="1:4" s="138" customFormat="1" ht="12.75">
      <c r="A137" s="129"/>
      <c r="B137" s="130"/>
      <c r="C137" s="131"/>
      <c r="D137" s="129"/>
    </row>
    <row r="138" spans="1:4" s="138" customFormat="1" ht="12.75">
      <c r="A138" s="129"/>
      <c r="B138" s="130"/>
      <c r="C138" s="131"/>
      <c r="D138" s="129"/>
    </row>
    <row r="139" spans="1:4" s="138" customFormat="1" ht="12.75">
      <c r="A139" s="129"/>
      <c r="B139" s="130"/>
      <c r="C139" s="131"/>
      <c r="D139" s="129"/>
    </row>
    <row r="140" spans="1:4" s="138" customFormat="1" ht="12.75">
      <c r="A140" s="129"/>
      <c r="B140" s="130"/>
      <c r="C140" s="131"/>
      <c r="D140" s="129"/>
    </row>
    <row r="141" spans="1:4" s="138" customFormat="1" ht="12.75">
      <c r="A141" s="129"/>
      <c r="B141" s="130"/>
      <c r="C141" s="131"/>
      <c r="D141" s="129"/>
    </row>
    <row r="142" spans="1:4" s="138" customFormat="1" ht="12.75">
      <c r="A142" s="129"/>
      <c r="B142" s="130"/>
      <c r="C142" s="131"/>
      <c r="D142" s="129"/>
    </row>
    <row r="143" spans="1:4" s="138" customFormat="1" ht="12.75">
      <c r="A143" s="129"/>
      <c r="B143" s="130"/>
      <c r="C143" s="131"/>
      <c r="D143" s="129"/>
    </row>
    <row r="144" spans="1:4" s="138" customFormat="1" ht="12.75">
      <c r="A144" s="129"/>
      <c r="B144" s="130"/>
      <c r="C144" s="131"/>
      <c r="D144" s="129"/>
    </row>
    <row r="145" spans="1:4" s="138" customFormat="1" ht="12.75">
      <c r="A145" s="129"/>
      <c r="B145" s="130"/>
      <c r="C145" s="131"/>
      <c r="D145" s="129"/>
    </row>
    <row r="146" spans="1:4" s="138" customFormat="1" ht="12.75">
      <c r="A146" s="129"/>
      <c r="B146" s="130"/>
      <c r="C146" s="131"/>
      <c r="D146" s="129"/>
    </row>
    <row r="147" spans="1:4" s="138" customFormat="1" ht="12.75">
      <c r="A147" s="129"/>
      <c r="B147" s="130"/>
      <c r="C147" s="131"/>
      <c r="D147" s="129"/>
    </row>
    <row r="148" spans="1:4" s="138" customFormat="1" ht="12.75">
      <c r="A148" s="129"/>
      <c r="B148" s="130"/>
      <c r="C148" s="131"/>
      <c r="D148" s="129"/>
    </row>
    <row r="149" spans="1:4" s="138" customFormat="1" ht="12.75">
      <c r="A149" s="129"/>
      <c r="B149" s="130"/>
      <c r="C149" s="131"/>
      <c r="D149" s="129"/>
    </row>
    <row r="150" spans="1:4" s="138" customFormat="1" ht="12.75">
      <c r="A150" s="129"/>
      <c r="B150" s="130"/>
      <c r="C150" s="131"/>
      <c r="D150" s="129"/>
    </row>
    <row r="151" spans="1:4" s="138" customFormat="1" ht="12.75">
      <c r="A151" s="129"/>
      <c r="B151" s="130"/>
      <c r="C151" s="131"/>
      <c r="D151" s="129"/>
    </row>
    <row r="152" spans="1:4" s="138" customFormat="1" ht="12.75">
      <c r="A152" s="129"/>
      <c r="B152" s="130"/>
      <c r="C152" s="131"/>
      <c r="D152" s="129"/>
    </row>
    <row r="153" spans="1:4" s="138" customFormat="1" ht="12.75">
      <c r="A153" s="129"/>
      <c r="B153" s="130"/>
      <c r="C153" s="131"/>
      <c r="D153" s="129"/>
    </row>
    <row r="154" spans="1:4" s="138" customFormat="1" ht="12.75">
      <c r="A154" s="129"/>
      <c r="B154" s="130"/>
      <c r="C154" s="131"/>
      <c r="D154" s="129"/>
    </row>
    <row r="155" spans="1:4" s="138" customFormat="1" ht="12.75">
      <c r="A155" s="129"/>
      <c r="B155" s="130"/>
      <c r="C155" s="131"/>
      <c r="D155" s="129"/>
    </row>
    <row r="156" spans="1:4" s="138" customFormat="1" ht="12.75">
      <c r="A156" s="129"/>
      <c r="B156" s="130"/>
      <c r="C156" s="131"/>
      <c r="D156" s="129"/>
    </row>
    <row r="157" spans="1:4" s="138" customFormat="1" ht="12.75">
      <c r="A157" s="129"/>
      <c r="B157" s="130"/>
      <c r="C157" s="131"/>
      <c r="D157" s="129"/>
    </row>
    <row r="158" spans="1:4" s="138" customFormat="1" ht="12.75">
      <c r="A158" s="129"/>
      <c r="B158" s="130"/>
      <c r="C158" s="131"/>
      <c r="D158" s="129"/>
    </row>
    <row r="159" spans="1:4" s="138" customFormat="1" ht="12.75">
      <c r="A159" s="129"/>
      <c r="B159" s="130"/>
      <c r="C159" s="131"/>
      <c r="D159" s="129"/>
    </row>
    <row r="160" spans="1:4" s="138" customFormat="1" ht="12.75">
      <c r="A160" s="129"/>
      <c r="B160" s="130"/>
      <c r="C160" s="131"/>
      <c r="D160" s="129"/>
    </row>
    <row r="161" spans="1:4" s="138" customFormat="1" ht="12.75">
      <c r="A161" s="129"/>
      <c r="B161" s="130"/>
      <c r="C161" s="131"/>
      <c r="D161" s="129"/>
    </row>
    <row r="162" spans="1:4" s="138" customFormat="1" ht="12.75">
      <c r="A162" s="129"/>
      <c r="B162" s="130"/>
      <c r="C162" s="131"/>
      <c r="D162" s="129"/>
    </row>
    <row r="163" spans="1:4" s="138" customFormat="1" ht="12.75">
      <c r="A163" s="129"/>
      <c r="B163" s="130"/>
      <c r="C163" s="131"/>
      <c r="D163" s="129"/>
    </row>
    <row r="164" spans="1:4" s="138" customFormat="1" ht="12.75">
      <c r="A164" s="129"/>
      <c r="B164" s="130"/>
      <c r="C164" s="131"/>
      <c r="D164" s="129"/>
    </row>
    <row r="165" spans="1:4" s="138" customFormat="1" ht="12.75">
      <c r="A165" s="129"/>
      <c r="B165" s="130"/>
      <c r="C165" s="131"/>
      <c r="D165" s="129"/>
    </row>
    <row r="166" spans="1:4" s="138" customFormat="1" ht="12.75">
      <c r="A166" s="129"/>
      <c r="B166" s="130"/>
      <c r="C166" s="131"/>
      <c r="D166" s="129"/>
    </row>
    <row r="167" spans="1:4" s="138" customFormat="1" ht="12.75">
      <c r="A167" s="129"/>
      <c r="B167" s="130"/>
      <c r="C167" s="131"/>
      <c r="D167" s="129"/>
    </row>
    <row r="168" spans="1:4" s="138" customFormat="1" ht="12.75">
      <c r="A168" s="129"/>
      <c r="B168" s="130"/>
      <c r="C168" s="131"/>
      <c r="D168" s="129"/>
    </row>
    <row r="169" spans="1:4" s="138" customFormat="1" ht="12.75">
      <c r="A169" s="129"/>
      <c r="B169" s="130"/>
      <c r="C169" s="131"/>
      <c r="D169" s="129"/>
    </row>
    <row r="170" spans="1:4" s="138" customFormat="1" ht="12.75">
      <c r="A170" s="129"/>
      <c r="B170" s="130"/>
      <c r="C170" s="131"/>
      <c r="D170" s="129"/>
    </row>
    <row r="171" spans="1:4" s="138" customFormat="1" ht="12.75">
      <c r="A171" s="129"/>
      <c r="B171" s="130"/>
      <c r="C171" s="131"/>
      <c r="D171" s="129"/>
    </row>
    <row r="172" spans="1:4" s="138" customFormat="1" ht="12.75">
      <c r="A172" s="129"/>
      <c r="B172" s="130"/>
      <c r="C172" s="131"/>
      <c r="D172" s="129"/>
    </row>
    <row r="173" spans="1:4" s="138" customFormat="1" ht="12.75">
      <c r="A173" s="129"/>
      <c r="B173" s="130"/>
      <c r="C173" s="131"/>
      <c r="D173" s="129"/>
    </row>
    <row r="174" spans="1:4" s="138" customFormat="1" ht="12.75">
      <c r="A174" s="129"/>
      <c r="B174" s="130"/>
      <c r="C174" s="131"/>
      <c r="D174" s="129"/>
    </row>
    <row r="175" spans="1:4" s="138" customFormat="1" ht="12.75">
      <c r="A175" s="129"/>
      <c r="B175" s="130"/>
      <c r="C175" s="131"/>
      <c r="D175" s="129"/>
    </row>
    <row r="176" spans="1:4" s="138" customFormat="1" ht="12.75">
      <c r="A176" s="129"/>
      <c r="B176" s="130"/>
      <c r="C176" s="131"/>
      <c r="D176" s="129"/>
    </row>
    <row r="177" spans="1:4" s="138" customFormat="1" ht="12.75">
      <c r="A177" s="129"/>
      <c r="B177" s="130"/>
      <c r="C177" s="131"/>
      <c r="D177" s="129"/>
    </row>
    <row r="178" spans="1:4" s="138" customFormat="1" ht="12.75">
      <c r="A178" s="129"/>
      <c r="B178" s="130"/>
      <c r="C178" s="131"/>
      <c r="D178" s="129"/>
    </row>
    <row r="179" spans="1:4" s="138" customFormat="1" ht="12.75">
      <c r="A179" s="129"/>
      <c r="B179" s="130"/>
      <c r="C179" s="131"/>
      <c r="D179" s="129"/>
    </row>
    <row r="180" spans="1:4" s="138" customFormat="1" ht="12.75">
      <c r="A180" s="129"/>
      <c r="B180" s="130"/>
      <c r="C180" s="131"/>
      <c r="D180" s="129"/>
    </row>
    <row r="181" spans="1:4" s="138" customFormat="1" ht="12.75">
      <c r="A181" s="129"/>
      <c r="B181" s="130"/>
      <c r="C181" s="131"/>
      <c r="D181" s="129"/>
    </row>
    <row r="182" spans="1:4" s="138" customFormat="1" ht="12.75">
      <c r="A182" s="129"/>
      <c r="B182" s="130"/>
      <c r="C182" s="131"/>
      <c r="D182" s="129"/>
    </row>
    <row r="183" spans="1:4" s="138" customFormat="1" ht="12.75">
      <c r="A183" s="129"/>
      <c r="B183" s="130"/>
      <c r="C183" s="131"/>
      <c r="D183" s="129"/>
    </row>
    <row r="184" spans="1:4" s="138" customFormat="1" ht="12.75">
      <c r="A184" s="129"/>
      <c r="B184" s="130"/>
      <c r="C184" s="131"/>
      <c r="D184" s="129"/>
    </row>
    <row r="185" spans="1:4" s="138" customFormat="1" ht="12.75">
      <c r="A185" s="129"/>
      <c r="B185" s="130"/>
      <c r="C185" s="131"/>
      <c r="D185" s="129"/>
    </row>
    <row r="186" spans="1:4" s="138" customFormat="1" ht="12.75">
      <c r="A186" s="129"/>
      <c r="B186" s="130"/>
      <c r="C186" s="131"/>
      <c r="D186" s="129"/>
    </row>
    <row r="187" spans="1:4" s="138" customFormat="1" ht="12.75">
      <c r="A187" s="129"/>
      <c r="B187" s="130"/>
      <c r="C187" s="131"/>
      <c r="D187" s="129"/>
    </row>
    <row r="188" spans="1:4" s="138" customFormat="1" ht="12.75">
      <c r="A188" s="129"/>
      <c r="B188" s="130"/>
      <c r="C188" s="131"/>
      <c r="D188" s="129"/>
    </row>
    <row r="189" spans="1:4" s="138" customFormat="1" ht="12.75">
      <c r="A189" s="129"/>
      <c r="B189" s="130"/>
      <c r="C189" s="131"/>
      <c r="D189" s="129"/>
    </row>
    <row r="190" spans="1:4" s="138" customFormat="1" ht="12.75">
      <c r="A190" s="129"/>
      <c r="B190" s="130"/>
      <c r="C190" s="131"/>
      <c r="D190" s="129"/>
    </row>
    <row r="191" spans="1:4" s="138" customFormat="1" ht="12.75">
      <c r="A191" s="129"/>
      <c r="B191" s="130"/>
      <c r="C191" s="131"/>
      <c r="D191" s="129"/>
    </row>
    <row r="192" spans="1:4" s="138" customFormat="1" ht="12.75">
      <c r="A192" s="129"/>
      <c r="B192" s="130"/>
      <c r="C192" s="131"/>
      <c r="D192" s="129"/>
    </row>
    <row r="193" spans="1:4" s="138" customFormat="1" ht="12.75">
      <c r="A193" s="129"/>
      <c r="B193" s="130"/>
      <c r="C193" s="131"/>
      <c r="D193" s="129"/>
    </row>
    <row r="194" spans="1:4" s="138" customFormat="1" ht="12.75">
      <c r="A194" s="129"/>
      <c r="B194" s="130"/>
      <c r="C194" s="131"/>
      <c r="D194" s="129"/>
    </row>
    <row r="195" spans="1:4" s="138" customFormat="1" ht="12.75">
      <c r="A195" s="129"/>
      <c r="B195" s="130"/>
      <c r="C195" s="131"/>
      <c r="D195" s="129"/>
    </row>
    <row r="196" spans="1:4" s="138" customFormat="1" ht="12.75">
      <c r="A196" s="129"/>
      <c r="B196" s="130"/>
      <c r="C196" s="131"/>
      <c r="D196" s="129"/>
    </row>
    <row r="197" spans="1:4" s="138" customFormat="1" ht="12.75">
      <c r="A197" s="129"/>
      <c r="B197" s="130"/>
      <c r="C197" s="131"/>
      <c r="D197" s="129"/>
    </row>
    <row r="198" spans="1:4" s="138" customFormat="1" ht="12.75">
      <c r="A198" s="129"/>
      <c r="B198" s="130"/>
      <c r="C198" s="131"/>
      <c r="D198" s="129"/>
    </row>
    <row r="199" spans="1:4" s="138" customFormat="1" ht="12.75">
      <c r="A199" s="129"/>
      <c r="B199" s="130"/>
      <c r="C199" s="131"/>
      <c r="D199" s="129"/>
    </row>
    <row r="200" spans="1:4" s="138" customFormat="1" ht="12.75">
      <c r="A200" s="129"/>
      <c r="B200" s="130"/>
      <c r="C200" s="131"/>
      <c r="D200" s="129"/>
    </row>
    <row r="201" spans="1:4" s="138" customFormat="1" ht="12.75">
      <c r="A201" s="129"/>
      <c r="B201" s="130"/>
      <c r="C201" s="131"/>
      <c r="D201" s="129"/>
    </row>
    <row r="202" spans="1:4" s="138" customFormat="1" ht="12.75">
      <c r="A202" s="129"/>
      <c r="B202" s="130"/>
      <c r="C202" s="131"/>
      <c r="D202" s="129"/>
    </row>
    <row r="203" spans="1:4" s="138" customFormat="1" ht="12.75">
      <c r="A203" s="129"/>
      <c r="B203" s="130"/>
      <c r="C203" s="131"/>
      <c r="D203" s="129"/>
    </row>
    <row r="204" spans="1:4" s="138" customFormat="1" ht="12.75">
      <c r="A204" s="129"/>
      <c r="B204" s="130"/>
      <c r="C204" s="131"/>
      <c r="D204" s="129"/>
    </row>
    <row r="205" spans="1:4" s="138" customFormat="1" ht="12.75">
      <c r="A205" s="129"/>
      <c r="B205" s="130"/>
      <c r="C205" s="131"/>
      <c r="D205" s="129"/>
    </row>
    <row r="206" spans="1:4" s="138" customFormat="1" ht="12.75">
      <c r="A206" s="129"/>
      <c r="B206" s="130"/>
      <c r="C206" s="131"/>
      <c r="D206" s="129"/>
    </row>
    <row r="207" spans="1:4" s="138" customFormat="1" ht="12.75">
      <c r="A207" s="129"/>
      <c r="B207" s="130"/>
      <c r="C207" s="131"/>
      <c r="D207" s="129"/>
    </row>
    <row r="208" spans="1:4" s="138" customFormat="1" ht="12.75">
      <c r="A208" s="129"/>
      <c r="B208" s="130"/>
      <c r="C208" s="131"/>
      <c r="D208" s="129"/>
    </row>
    <row r="209" spans="1:4" s="138" customFormat="1" ht="12.75">
      <c r="A209" s="129"/>
      <c r="B209" s="130"/>
      <c r="C209" s="131"/>
      <c r="D209" s="129"/>
    </row>
    <row r="210" spans="1:4" s="138" customFormat="1" ht="12.75">
      <c r="A210" s="129"/>
      <c r="B210" s="130"/>
      <c r="C210" s="131"/>
      <c r="D210" s="129"/>
    </row>
    <row r="211" spans="1:4" s="138" customFormat="1" ht="12.75">
      <c r="A211" s="129"/>
      <c r="B211" s="130"/>
      <c r="C211" s="131"/>
      <c r="D211" s="129"/>
    </row>
    <row r="212" spans="1:4" s="138" customFormat="1" ht="12.75">
      <c r="A212" s="129"/>
      <c r="B212" s="130"/>
      <c r="C212" s="131"/>
      <c r="D212" s="129"/>
    </row>
    <row r="213" spans="1:4" s="138" customFormat="1" ht="12.75">
      <c r="A213" s="129"/>
      <c r="B213" s="130"/>
      <c r="C213" s="131"/>
      <c r="D213" s="129"/>
    </row>
    <row r="214" spans="1:4" s="138" customFormat="1" ht="12.75">
      <c r="A214" s="129"/>
      <c r="B214" s="130"/>
      <c r="C214" s="131"/>
      <c r="D214" s="129"/>
    </row>
    <row r="215" spans="1:4" s="138" customFormat="1" ht="12.75">
      <c r="A215" s="129"/>
      <c r="B215" s="130"/>
      <c r="C215" s="131"/>
      <c r="D215" s="129"/>
    </row>
    <row r="216" spans="1:7" s="138" customFormat="1" ht="12.75">
      <c r="A216" s="129"/>
      <c r="B216" s="130"/>
      <c r="C216" s="131"/>
      <c r="D216" s="129"/>
      <c r="E216" s="132"/>
      <c r="F216" s="132"/>
      <c r="G216" s="150"/>
    </row>
    <row r="217" spans="1:7" s="138" customFormat="1" ht="12.75">
      <c r="A217" s="129"/>
      <c r="B217" s="130"/>
      <c r="C217" s="131"/>
      <c r="D217" s="129"/>
      <c r="E217" s="132"/>
      <c r="F217" s="132"/>
      <c r="G217" s="151"/>
    </row>
    <row r="218" spans="1:7" s="138" customFormat="1" ht="12.75">
      <c r="A218" s="129"/>
      <c r="B218" s="130"/>
      <c r="C218" s="131"/>
      <c r="D218" s="129"/>
      <c r="E218" s="132"/>
      <c r="F218" s="132"/>
      <c r="G218" s="150"/>
    </row>
    <row r="219" spans="1:7" s="138" customFormat="1" ht="12.75">
      <c r="A219" s="129"/>
      <c r="B219" s="130"/>
      <c r="C219" s="131"/>
      <c r="D219" s="129"/>
      <c r="E219" s="132"/>
      <c r="F219" s="132"/>
      <c r="G219" s="151"/>
    </row>
    <row r="220" spans="1:6" s="138" customFormat="1" ht="12.75">
      <c r="A220" s="129"/>
      <c r="B220" s="130"/>
      <c r="C220" s="131"/>
      <c r="D220" s="129"/>
      <c r="E220" s="132"/>
      <c r="F220" s="132"/>
    </row>
    <row r="221" spans="1:6" s="138" customFormat="1" ht="12.75">
      <c r="A221" s="129"/>
      <c r="B221" s="130"/>
      <c r="C221" s="131"/>
      <c r="D221" s="129"/>
      <c r="E221" s="132"/>
      <c r="F221" s="132"/>
    </row>
    <row r="222" spans="1:6" s="138" customFormat="1" ht="12.75">
      <c r="A222" s="129"/>
      <c r="B222" s="130"/>
      <c r="C222" s="131"/>
      <c r="D222" s="129"/>
      <c r="E222" s="132"/>
      <c r="F222" s="132"/>
    </row>
    <row r="223" spans="1:6" s="138" customFormat="1" ht="12.75">
      <c r="A223" s="129"/>
      <c r="B223" s="130"/>
      <c r="C223" s="131"/>
      <c r="D223" s="129"/>
      <c r="E223" s="132"/>
      <c r="F223" s="132"/>
    </row>
    <row r="224" spans="1:6" s="138" customFormat="1" ht="12.75">
      <c r="A224" s="129"/>
      <c r="B224" s="130"/>
      <c r="C224" s="131"/>
      <c r="D224" s="129"/>
      <c r="E224" s="132"/>
      <c r="F224" s="132"/>
    </row>
    <row r="225" spans="1:6" s="138" customFormat="1" ht="12.75">
      <c r="A225" s="129"/>
      <c r="B225" s="130"/>
      <c r="C225" s="131"/>
      <c r="D225" s="129"/>
      <c r="E225" s="132"/>
      <c r="F225" s="132"/>
    </row>
    <row r="226" spans="1:6" s="138" customFormat="1" ht="12.75">
      <c r="A226" s="129"/>
      <c r="B226" s="130"/>
      <c r="C226" s="131"/>
      <c r="D226" s="129"/>
      <c r="E226" s="132"/>
      <c r="F226" s="132"/>
    </row>
    <row r="227" spans="1:6" s="138" customFormat="1" ht="12.75">
      <c r="A227" s="129"/>
      <c r="B227" s="130"/>
      <c r="C227" s="131"/>
      <c r="D227" s="129"/>
      <c r="E227" s="132"/>
      <c r="F227" s="132"/>
    </row>
    <row r="228" spans="1:6" s="138" customFormat="1" ht="12.75">
      <c r="A228" s="129"/>
      <c r="B228" s="130"/>
      <c r="C228" s="131"/>
      <c r="D228" s="129"/>
      <c r="E228" s="132"/>
      <c r="F228" s="132"/>
    </row>
    <row r="229" spans="1:6" s="138" customFormat="1" ht="12.75">
      <c r="A229" s="129"/>
      <c r="B229" s="130"/>
      <c r="C229" s="131"/>
      <c r="D229" s="129"/>
      <c r="E229" s="132"/>
      <c r="F229" s="132"/>
    </row>
    <row r="230" spans="1:6" s="138" customFormat="1" ht="12.75">
      <c r="A230" s="129"/>
      <c r="B230" s="130"/>
      <c r="C230" s="131"/>
      <c r="D230" s="129"/>
      <c r="E230" s="132"/>
      <c r="F230" s="132"/>
    </row>
    <row r="231" spans="1:6" s="138" customFormat="1" ht="12.75">
      <c r="A231" s="129"/>
      <c r="B231" s="130"/>
      <c r="C231" s="131"/>
      <c r="D231" s="129"/>
      <c r="E231" s="132"/>
      <c r="F231" s="132"/>
    </row>
    <row r="232" spans="1:6" s="138" customFormat="1" ht="12.75">
      <c r="A232" s="129"/>
      <c r="B232" s="130"/>
      <c r="C232" s="131"/>
      <c r="D232" s="129"/>
      <c r="E232" s="132"/>
      <c r="F232" s="132"/>
    </row>
    <row r="233" spans="1:6" s="138" customFormat="1" ht="12.75">
      <c r="A233" s="129"/>
      <c r="B233" s="130"/>
      <c r="C233" s="131"/>
      <c r="D233" s="129"/>
      <c r="E233" s="132"/>
      <c r="F233" s="132"/>
    </row>
    <row r="234" spans="1:6" s="138" customFormat="1" ht="12.75">
      <c r="A234" s="129"/>
      <c r="B234" s="130"/>
      <c r="C234" s="131"/>
      <c r="D234" s="129"/>
      <c r="E234" s="132"/>
      <c r="F234" s="132"/>
    </row>
    <row r="235" spans="1:6" s="138" customFormat="1" ht="12.75">
      <c r="A235" s="129"/>
      <c r="B235" s="130"/>
      <c r="C235" s="131"/>
      <c r="D235" s="129"/>
      <c r="E235" s="132"/>
      <c r="F235" s="132"/>
    </row>
    <row r="236" spans="1:6" s="138" customFormat="1" ht="12.75">
      <c r="A236" s="129"/>
      <c r="B236" s="130"/>
      <c r="C236" s="131"/>
      <c r="D236" s="129"/>
      <c r="E236" s="132"/>
      <c r="F236" s="132"/>
    </row>
    <row r="237" spans="1:6" s="138" customFormat="1" ht="12.75">
      <c r="A237" s="129"/>
      <c r="B237" s="130"/>
      <c r="C237" s="131"/>
      <c r="D237" s="129"/>
      <c r="E237" s="132"/>
      <c r="F237" s="132"/>
    </row>
    <row r="238" spans="1:6" s="138" customFormat="1" ht="12.75">
      <c r="A238" s="129"/>
      <c r="B238" s="130"/>
      <c r="C238" s="131"/>
      <c r="D238" s="129"/>
      <c r="E238" s="132"/>
      <c r="F238" s="132"/>
    </row>
    <row r="239" spans="1:6" s="138" customFormat="1" ht="12.75">
      <c r="A239" s="129"/>
      <c r="B239" s="130"/>
      <c r="C239" s="131"/>
      <c r="D239" s="129"/>
      <c r="E239" s="132"/>
      <c r="F239" s="132"/>
    </row>
    <row r="240" spans="1:6" s="138" customFormat="1" ht="12.75">
      <c r="A240" s="129"/>
      <c r="B240" s="130"/>
      <c r="C240" s="131"/>
      <c r="D240" s="129"/>
      <c r="E240" s="132"/>
      <c r="F240" s="132"/>
    </row>
    <row r="241" spans="1:6" s="138" customFormat="1" ht="12.75">
      <c r="A241" s="129"/>
      <c r="B241" s="130"/>
      <c r="C241" s="131"/>
      <c r="D241" s="129"/>
      <c r="E241" s="132"/>
      <c r="F241" s="132"/>
    </row>
    <row r="242" spans="1:6" s="138" customFormat="1" ht="12.75">
      <c r="A242" s="129"/>
      <c r="B242" s="130"/>
      <c r="C242" s="131"/>
      <c r="D242" s="129"/>
      <c r="E242" s="132"/>
      <c r="F242" s="132"/>
    </row>
    <row r="243" spans="1:6" s="138" customFormat="1" ht="12.75">
      <c r="A243" s="129"/>
      <c r="B243" s="130"/>
      <c r="C243" s="131"/>
      <c r="D243" s="129"/>
      <c r="E243" s="132"/>
      <c r="F243" s="132"/>
    </row>
    <row r="244" spans="1:6" s="138" customFormat="1" ht="12.75">
      <c r="A244" s="129"/>
      <c r="B244" s="130"/>
      <c r="C244" s="131"/>
      <c r="D244" s="129"/>
      <c r="E244" s="132"/>
      <c r="F244" s="132"/>
    </row>
    <row r="245" spans="1:6" s="138" customFormat="1" ht="12.75">
      <c r="A245" s="129"/>
      <c r="B245" s="130"/>
      <c r="C245" s="131"/>
      <c r="D245" s="129"/>
      <c r="E245" s="132"/>
      <c r="F245" s="132"/>
    </row>
    <row r="246" spans="1:6" s="138" customFormat="1" ht="12.75">
      <c r="A246" s="129"/>
      <c r="B246" s="130"/>
      <c r="C246" s="131"/>
      <c r="D246" s="129"/>
      <c r="E246" s="132"/>
      <c r="F246" s="132"/>
    </row>
    <row r="247" spans="1:6" s="138" customFormat="1" ht="12.75">
      <c r="A247" s="129"/>
      <c r="B247" s="130"/>
      <c r="C247" s="131"/>
      <c r="D247" s="129"/>
      <c r="E247" s="132"/>
      <c r="F247" s="132"/>
    </row>
    <row r="248" spans="1:6" s="138" customFormat="1" ht="12.75">
      <c r="A248" s="129"/>
      <c r="B248" s="130"/>
      <c r="C248" s="131"/>
      <c r="D248" s="129"/>
      <c r="E248" s="132"/>
      <c r="F248" s="132"/>
    </row>
    <row r="249" spans="1:6" s="138" customFormat="1" ht="12.75">
      <c r="A249" s="129"/>
      <c r="B249" s="130"/>
      <c r="C249" s="131"/>
      <c r="D249" s="129"/>
      <c r="E249" s="132"/>
      <c r="F249" s="132"/>
    </row>
    <row r="250" spans="1:6" s="138" customFormat="1" ht="12.75">
      <c r="A250" s="129"/>
      <c r="B250" s="130"/>
      <c r="C250" s="131"/>
      <c r="D250" s="129"/>
      <c r="E250" s="132"/>
      <c r="F250" s="132"/>
    </row>
    <row r="251" spans="1:6" s="138" customFormat="1" ht="12.75">
      <c r="A251" s="129"/>
      <c r="B251" s="130"/>
      <c r="C251" s="131"/>
      <c r="D251" s="129"/>
      <c r="E251" s="132"/>
      <c r="F251" s="132"/>
    </row>
    <row r="252" spans="1:6" s="138" customFormat="1" ht="12.75">
      <c r="A252" s="129"/>
      <c r="B252" s="130"/>
      <c r="C252" s="131"/>
      <c r="D252" s="129"/>
      <c r="E252" s="132"/>
      <c r="F252" s="132"/>
    </row>
    <row r="253" spans="1:6" s="138" customFormat="1" ht="12.75">
      <c r="A253" s="129"/>
      <c r="B253" s="130"/>
      <c r="C253" s="131"/>
      <c r="D253" s="129"/>
      <c r="E253" s="132"/>
      <c r="F253" s="132"/>
    </row>
    <row r="254" spans="1:6" s="138" customFormat="1" ht="12.75">
      <c r="A254" s="129"/>
      <c r="B254" s="130"/>
      <c r="C254" s="131"/>
      <c r="D254" s="129"/>
      <c r="E254" s="132"/>
      <c r="F254" s="132"/>
    </row>
    <row r="255" spans="1:6" s="138" customFormat="1" ht="12.75">
      <c r="A255" s="129"/>
      <c r="B255" s="130"/>
      <c r="C255" s="131"/>
      <c r="D255" s="129"/>
      <c r="E255" s="132"/>
      <c r="F255" s="132"/>
    </row>
    <row r="256" spans="1:6" s="138" customFormat="1" ht="12.75">
      <c r="A256" s="129"/>
      <c r="B256" s="130"/>
      <c r="C256" s="131"/>
      <c r="D256" s="129"/>
      <c r="E256" s="132"/>
      <c r="F256" s="132"/>
    </row>
    <row r="257" spans="1:6" s="138" customFormat="1" ht="12.75">
      <c r="A257" s="129"/>
      <c r="B257" s="130"/>
      <c r="C257" s="131"/>
      <c r="D257" s="129"/>
      <c r="E257" s="132"/>
      <c r="F257" s="132"/>
    </row>
    <row r="258" spans="1:6" s="138" customFormat="1" ht="12.75">
      <c r="A258" s="129"/>
      <c r="B258" s="130"/>
      <c r="C258" s="131"/>
      <c r="D258" s="129"/>
      <c r="E258" s="132"/>
      <c r="F258" s="132"/>
    </row>
    <row r="259" spans="1:6" s="138" customFormat="1" ht="12.75">
      <c r="A259" s="129"/>
      <c r="B259" s="130"/>
      <c r="C259" s="131"/>
      <c r="D259" s="129"/>
      <c r="E259" s="132"/>
      <c r="F259" s="132"/>
    </row>
    <row r="260" spans="1:6" s="138" customFormat="1" ht="12.75">
      <c r="A260" s="129"/>
      <c r="B260" s="130"/>
      <c r="C260" s="131"/>
      <c r="D260" s="129"/>
      <c r="E260" s="132"/>
      <c r="F260" s="132"/>
    </row>
    <row r="261" spans="1:6" s="138" customFormat="1" ht="12.75">
      <c r="A261" s="129"/>
      <c r="B261" s="130"/>
      <c r="C261" s="131"/>
      <c r="D261" s="129"/>
      <c r="E261" s="132"/>
      <c r="F261" s="132"/>
    </row>
    <row r="262" spans="1:6" s="138" customFormat="1" ht="12.75">
      <c r="A262" s="129"/>
      <c r="B262" s="130"/>
      <c r="C262" s="131"/>
      <c r="D262" s="129"/>
      <c r="E262" s="132"/>
      <c r="F262" s="132"/>
    </row>
    <row r="263" spans="1:6" s="138" customFormat="1" ht="12.75">
      <c r="A263" s="129"/>
      <c r="B263" s="130"/>
      <c r="C263" s="131"/>
      <c r="D263" s="129"/>
      <c r="E263" s="132"/>
      <c r="F263" s="132"/>
    </row>
    <row r="264" spans="1:6" s="138" customFormat="1" ht="12.75">
      <c r="A264" s="129"/>
      <c r="B264" s="130"/>
      <c r="C264" s="131"/>
      <c r="D264" s="129"/>
      <c r="E264" s="132"/>
      <c r="F264" s="132"/>
    </row>
    <row r="265" spans="1:6" s="138" customFormat="1" ht="12.75">
      <c r="A265" s="129"/>
      <c r="B265" s="130"/>
      <c r="C265" s="131"/>
      <c r="D265" s="129"/>
      <c r="E265" s="132"/>
      <c r="F265" s="132"/>
    </row>
    <row r="266" spans="1:6" s="138" customFormat="1" ht="12.75">
      <c r="A266" s="129"/>
      <c r="B266" s="130"/>
      <c r="C266" s="131"/>
      <c r="D266" s="129"/>
      <c r="E266" s="132"/>
      <c r="F266" s="132"/>
    </row>
    <row r="267" spans="1:6" s="138" customFormat="1" ht="12.75">
      <c r="A267" s="129"/>
      <c r="B267" s="130"/>
      <c r="C267" s="131"/>
      <c r="D267" s="129"/>
      <c r="E267" s="132"/>
      <c r="F267" s="132"/>
    </row>
    <row r="268" spans="1:6" s="138" customFormat="1" ht="12.75">
      <c r="A268" s="129"/>
      <c r="B268" s="130"/>
      <c r="C268" s="131"/>
      <c r="D268" s="129"/>
      <c r="E268" s="132"/>
      <c r="F268" s="132"/>
    </row>
    <row r="269" spans="1:6" s="138" customFormat="1" ht="12.75">
      <c r="A269" s="129"/>
      <c r="B269" s="130"/>
      <c r="C269" s="131"/>
      <c r="D269" s="129"/>
      <c r="E269" s="132"/>
      <c r="F269" s="132"/>
    </row>
    <row r="270" spans="1:6" s="138" customFormat="1" ht="12.75">
      <c r="A270" s="129"/>
      <c r="B270" s="130"/>
      <c r="C270" s="131"/>
      <c r="D270" s="129"/>
      <c r="E270" s="132"/>
      <c r="F270" s="132"/>
    </row>
    <row r="271" spans="1:6" s="138" customFormat="1" ht="12.75">
      <c r="A271" s="129"/>
      <c r="B271" s="130"/>
      <c r="C271" s="131"/>
      <c r="D271" s="129"/>
      <c r="E271" s="132"/>
      <c r="F271" s="132"/>
    </row>
    <row r="272" spans="1:6" s="138" customFormat="1" ht="12.75">
      <c r="A272" s="129"/>
      <c r="B272" s="130"/>
      <c r="C272" s="131"/>
      <c r="D272" s="129"/>
      <c r="E272" s="132"/>
      <c r="F272" s="132"/>
    </row>
    <row r="273" spans="1:6" s="138" customFormat="1" ht="12.75">
      <c r="A273" s="129"/>
      <c r="B273" s="130"/>
      <c r="C273" s="131"/>
      <c r="D273" s="129"/>
      <c r="E273" s="132"/>
      <c r="F273" s="132"/>
    </row>
  </sheetData>
  <mergeCells count="2">
    <mergeCell ref="A3:E3"/>
    <mergeCell ref="A28:D28"/>
  </mergeCells>
  <printOptions/>
  <pageMargins left="0.5905511811023623" right="0.3937007874015748" top="0.7874015748031497" bottom="0.7874015748031497" header="0.5118110236220472" footer="0.5118110236220472"/>
  <pageSetup horizontalDpi="300" verticalDpi="300" orientation="portrait" paperSize="9" scale="9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Arkusz8"/>
  <dimension ref="A1:IV34"/>
  <sheetViews>
    <sheetView workbookViewId="0" topLeftCell="A1">
      <selection activeCell="A1" sqref="A1"/>
    </sheetView>
  </sheetViews>
  <sheetFormatPr defaultColWidth="9.00390625" defaultRowHeight="12.75"/>
  <cols>
    <col min="1" max="1" width="4.625" style="116" customWidth="1"/>
    <col min="2" max="2" width="6.875" style="116" customWidth="1"/>
    <col min="3" max="3" width="5.125" style="116" customWidth="1"/>
    <col min="4" max="4" width="54.125" style="117" customWidth="1"/>
    <col min="5" max="5" width="23.625" style="117" customWidth="1"/>
    <col min="6" max="16384" width="7.875" style="117" customWidth="1"/>
  </cols>
  <sheetData>
    <row r="1" ht="45">
      <c r="E1" s="1" t="s">
        <v>505</v>
      </c>
    </row>
    <row r="3" spans="1:5" ht="57" customHeight="1">
      <c r="A3" s="395" t="s">
        <v>275</v>
      </c>
      <c r="B3" s="395"/>
      <c r="C3" s="395"/>
      <c r="D3" s="395"/>
      <c r="E3" s="395"/>
    </row>
    <row r="4" ht="13.5" thickBot="1"/>
    <row r="5" spans="1:5" s="154" customFormat="1" ht="17.25" thickBot="1" thickTop="1">
      <c r="A5" s="152" t="s">
        <v>1</v>
      </c>
      <c r="B5" s="119" t="s">
        <v>31</v>
      </c>
      <c r="C5" s="153" t="s">
        <v>32</v>
      </c>
      <c r="D5" s="153" t="s">
        <v>2</v>
      </c>
      <c r="E5" s="23" t="s">
        <v>267</v>
      </c>
    </row>
    <row r="6" spans="1:5" s="154" customFormat="1" ht="16.5" thickTop="1">
      <c r="A6" s="40">
        <v>710</v>
      </c>
      <c r="B6" s="41"/>
      <c r="C6" s="42"/>
      <c r="D6" s="41" t="s">
        <v>6</v>
      </c>
      <c r="E6" s="43">
        <f>SUM(E8)</f>
        <v>2000</v>
      </c>
    </row>
    <row r="7" spans="1:5" s="154" customFormat="1" ht="15.75">
      <c r="A7" s="44"/>
      <c r="B7" s="45"/>
      <c r="C7" s="46"/>
      <c r="D7" s="45"/>
      <c r="E7" s="47"/>
    </row>
    <row r="8" spans="1:5" s="154" customFormat="1" ht="15.75">
      <c r="A8" s="44"/>
      <c r="B8" s="45">
        <v>71035</v>
      </c>
      <c r="C8" s="46"/>
      <c r="D8" s="48" t="s">
        <v>48</v>
      </c>
      <c r="E8" s="47">
        <f>SUM(E9:E9)</f>
        <v>2000</v>
      </c>
    </row>
    <row r="9" spans="1:5" s="154" customFormat="1" ht="38.25">
      <c r="A9" s="49"/>
      <c r="B9" s="50"/>
      <c r="C9" s="51" t="s">
        <v>49</v>
      </c>
      <c r="D9" s="52" t="s">
        <v>276</v>
      </c>
      <c r="E9" s="53">
        <v>2000</v>
      </c>
    </row>
    <row r="10" spans="1:5" s="154" customFormat="1" ht="15.75">
      <c r="A10" s="165"/>
      <c r="B10" s="166"/>
      <c r="C10" s="167"/>
      <c r="D10" s="168"/>
      <c r="E10" s="169"/>
    </row>
    <row r="11" spans="1:256" s="121" customFormat="1" ht="12.75">
      <c r="A11" s="40">
        <v>921</v>
      </c>
      <c r="B11" s="41"/>
      <c r="C11" s="42"/>
      <c r="D11" s="41" t="s">
        <v>16</v>
      </c>
      <c r="E11" s="43">
        <f>SUM(E13)</f>
        <v>46000</v>
      </c>
      <c r="IL11" s="170"/>
      <c r="IM11" s="170"/>
      <c r="IN11" s="170"/>
      <c r="IO11" s="170"/>
      <c r="IP11" s="170"/>
      <c r="IQ11" s="170"/>
      <c r="IR11" s="170"/>
      <c r="IS11" s="170"/>
      <c r="IT11" s="170"/>
      <c r="IU11" s="170"/>
      <c r="IV11" s="170"/>
    </row>
    <row r="12" spans="1:256" s="121" customFormat="1" ht="12.75">
      <c r="A12" s="44"/>
      <c r="B12" s="45"/>
      <c r="C12" s="46"/>
      <c r="D12" s="45"/>
      <c r="E12" s="47"/>
      <c r="IL12" s="170"/>
      <c r="IM12" s="170"/>
      <c r="IN12" s="170"/>
      <c r="IO12" s="170"/>
      <c r="IP12" s="170"/>
      <c r="IQ12" s="170"/>
      <c r="IR12" s="170"/>
      <c r="IS12" s="170"/>
      <c r="IT12" s="170"/>
      <c r="IU12" s="170"/>
      <c r="IV12" s="170"/>
    </row>
    <row r="13" spans="1:256" s="121" customFormat="1" ht="12.75">
      <c r="A13" s="44"/>
      <c r="B13" s="45">
        <v>92116</v>
      </c>
      <c r="C13" s="46"/>
      <c r="D13" s="48" t="s">
        <v>124</v>
      </c>
      <c r="E13" s="47">
        <f>SUM(E14:E14)</f>
        <v>46000</v>
      </c>
      <c r="IL13" s="170"/>
      <c r="IM13" s="170"/>
      <c r="IN13" s="170"/>
      <c r="IO13" s="170"/>
      <c r="IP13" s="170"/>
      <c r="IQ13" s="170"/>
      <c r="IR13" s="170"/>
      <c r="IS13" s="170"/>
      <c r="IT13" s="170"/>
      <c r="IU13" s="170"/>
      <c r="IV13" s="170"/>
    </row>
    <row r="14" spans="1:256" s="121" customFormat="1" ht="38.25">
      <c r="A14" s="49"/>
      <c r="B14" s="50"/>
      <c r="C14" s="51" t="s">
        <v>125</v>
      </c>
      <c r="D14" s="52" t="s">
        <v>126</v>
      </c>
      <c r="E14" s="53">
        <v>46000</v>
      </c>
      <c r="IL14" s="170"/>
      <c r="IM14" s="170"/>
      <c r="IN14" s="170"/>
      <c r="IO14" s="170"/>
      <c r="IP14" s="170"/>
      <c r="IQ14" s="170"/>
      <c r="IR14" s="170"/>
      <c r="IS14" s="170"/>
      <c r="IT14" s="170"/>
      <c r="IU14" s="170"/>
      <c r="IV14" s="170"/>
    </row>
    <row r="15" spans="1:256" s="121" customFormat="1" ht="13.5" thickBot="1">
      <c r="A15" s="49"/>
      <c r="B15" s="50"/>
      <c r="C15" s="51"/>
      <c r="D15" s="52"/>
      <c r="E15" s="53"/>
      <c r="IL15" s="170"/>
      <c r="IM15" s="170"/>
      <c r="IN15" s="170"/>
      <c r="IO15" s="170"/>
      <c r="IP15" s="170"/>
      <c r="IQ15" s="170"/>
      <c r="IR15" s="170"/>
      <c r="IS15" s="170"/>
      <c r="IT15" s="170"/>
      <c r="IU15" s="170"/>
      <c r="IV15" s="170"/>
    </row>
    <row r="16" spans="1:256" ht="16.5" thickBot="1" thickTop="1">
      <c r="A16" s="384" t="s">
        <v>127</v>
      </c>
      <c r="B16" s="385"/>
      <c r="C16" s="385"/>
      <c r="D16" s="385"/>
      <c r="E16" s="155">
        <f>SUM(E6,E11)</f>
        <v>48000</v>
      </c>
      <c r="IL16" s="125"/>
      <c r="IM16" s="125"/>
      <c r="IN16" s="125"/>
      <c r="IO16" s="125"/>
      <c r="IP16" s="125"/>
      <c r="IQ16" s="125"/>
      <c r="IR16" s="125"/>
      <c r="IS16" s="125"/>
      <c r="IT16" s="125"/>
      <c r="IU16" s="125"/>
      <c r="IV16" s="125"/>
    </row>
    <row r="17" spans="246:256" ht="13.5" thickTop="1">
      <c r="IL17" s="125"/>
      <c r="IM17" s="125"/>
      <c r="IN17" s="125"/>
      <c r="IO17" s="125"/>
      <c r="IP17" s="125"/>
      <c r="IQ17" s="125"/>
      <c r="IR17" s="125"/>
      <c r="IS17" s="125"/>
      <c r="IT17" s="125"/>
      <c r="IU17" s="125"/>
      <c r="IV17" s="125"/>
    </row>
    <row r="18" spans="246:256" ht="12.75">
      <c r="IL18" s="125"/>
      <c r="IM18" s="125"/>
      <c r="IN18" s="125"/>
      <c r="IO18" s="125"/>
      <c r="IP18" s="125"/>
      <c r="IQ18" s="125"/>
      <c r="IR18" s="125"/>
      <c r="IS18" s="125"/>
      <c r="IT18" s="125"/>
      <c r="IU18" s="125"/>
      <c r="IV18" s="125"/>
    </row>
    <row r="19" spans="246:256" ht="12.75">
      <c r="IL19" s="125"/>
      <c r="IM19" s="125"/>
      <c r="IN19" s="125"/>
      <c r="IO19" s="125"/>
      <c r="IP19" s="125"/>
      <c r="IQ19" s="125"/>
      <c r="IR19" s="125"/>
      <c r="IS19" s="125"/>
      <c r="IT19" s="125"/>
      <c r="IU19" s="125"/>
      <c r="IV19" s="125"/>
    </row>
    <row r="20" spans="246:256" ht="12.75">
      <c r="IL20" s="125"/>
      <c r="IM20" s="125"/>
      <c r="IN20" s="125"/>
      <c r="IO20" s="125"/>
      <c r="IP20" s="125"/>
      <c r="IQ20" s="125"/>
      <c r="IR20" s="125"/>
      <c r="IS20" s="125"/>
      <c r="IT20" s="125"/>
      <c r="IU20" s="125"/>
      <c r="IV20" s="125"/>
    </row>
    <row r="21" spans="246:256" ht="12.75">
      <c r="IL21" s="125"/>
      <c r="IM21" s="125"/>
      <c r="IN21" s="125"/>
      <c r="IO21" s="125"/>
      <c r="IP21" s="125"/>
      <c r="IQ21" s="125"/>
      <c r="IR21" s="125"/>
      <c r="IS21" s="125"/>
      <c r="IT21" s="125"/>
      <c r="IU21" s="125"/>
      <c r="IV21" s="125"/>
    </row>
    <row r="22" spans="246:256" ht="12.75">
      <c r="IL22" s="125"/>
      <c r="IM22" s="125"/>
      <c r="IN22" s="125"/>
      <c r="IO22" s="125"/>
      <c r="IP22" s="125"/>
      <c r="IQ22" s="125"/>
      <c r="IR22" s="125"/>
      <c r="IS22" s="125"/>
      <c r="IT22" s="125"/>
      <c r="IU22" s="125"/>
      <c r="IV22" s="125"/>
    </row>
    <row r="23" spans="246:256" ht="12.75">
      <c r="IL23" s="125"/>
      <c r="IM23" s="125"/>
      <c r="IN23" s="125"/>
      <c r="IO23" s="125"/>
      <c r="IP23" s="125"/>
      <c r="IQ23" s="125"/>
      <c r="IR23" s="125"/>
      <c r="IS23" s="125"/>
      <c r="IT23" s="125"/>
      <c r="IU23" s="125"/>
      <c r="IV23" s="125"/>
    </row>
    <row r="24" spans="6:256" ht="12.75">
      <c r="F24" s="125"/>
      <c r="G24" s="125"/>
      <c r="H24" s="125"/>
      <c r="I24" s="125"/>
      <c r="J24" s="125"/>
      <c r="K24" s="125"/>
      <c r="L24" s="125"/>
      <c r="M24" s="125"/>
      <c r="N24" s="125"/>
      <c r="O24" s="125"/>
      <c r="P24" s="125"/>
      <c r="Q24" s="125"/>
      <c r="R24" s="125"/>
      <c r="S24" s="125"/>
      <c r="T24" s="125"/>
      <c r="U24" s="125"/>
      <c r="V24" s="125"/>
      <c r="W24" s="125"/>
      <c r="X24" s="125"/>
      <c r="Y24" s="125"/>
      <c r="Z24" s="125"/>
      <c r="AA24" s="125"/>
      <c r="AB24" s="125"/>
      <c r="AC24" s="125"/>
      <c r="AD24" s="125"/>
      <c r="AE24" s="125"/>
      <c r="AF24" s="125"/>
      <c r="AG24" s="125"/>
      <c r="AH24" s="125"/>
      <c r="AI24" s="125"/>
      <c r="AJ24" s="125"/>
      <c r="AK24" s="125"/>
      <c r="AL24" s="125"/>
      <c r="AM24" s="125"/>
      <c r="AN24" s="125"/>
      <c r="AO24" s="125"/>
      <c r="AP24" s="125"/>
      <c r="AQ24" s="125"/>
      <c r="AR24" s="125"/>
      <c r="AS24" s="125"/>
      <c r="AT24" s="125"/>
      <c r="AU24" s="125"/>
      <c r="AV24" s="125"/>
      <c r="AW24" s="125"/>
      <c r="AX24" s="125"/>
      <c r="AY24" s="125"/>
      <c r="AZ24" s="125"/>
      <c r="BA24" s="125"/>
      <c r="BB24" s="125"/>
      <c r="BC24" s="125"/>
      <c r="BD24" s="125"/>
      <c r="BE24" s="125"/>
      <c r="BF24" s="125"/>
      <c r="BG24" s="125"/>
      <c r="BH24" s="125"/>
      <c r="BI24" s="125"/>
      <c r="BJ24" s="125"/>
      <c r="BK24" s="125"/>
      <c r="BL24" s="125"/>
      <c r="BM24" s="125"/>
      <c r="BN24" s="125"/>
      <c r="BO24" s="125"/>
      <c r="BP24" s="125"/>
      <c r="BQ24" s="125"/>
      <c r="BR24" s="125"/>
      <c r="BS24" s="125"/>
      <c r="BT24" s="125"/>
      <c r="BU24" s="125"/>
      <c r="BV24" s="125"/>
      <c r="BW24" s="125"/>
      <c r="BX24" s="125"/>
      <c r="BY24" s="125"/>
      <c r="BZ24" s="125"/>
      <c r="CA24" s="125"/>
      <c r="CB24" s="125"/>
      <c r="CC24" s="125"/>
      <c r="CD24" s="125"/>
      <c r="CE24" s="125"/>
      <c r="CF24" s="125"/>
      <c r="CG24" s="125"/>
      <c r="CH24" s="125"/>
      <c r="CI24" s="125"/>
      <c r="CJ24" s="125"/>
      <c r="CK24" s="125"/>
      <c r="CL24" s="125"/>
      <c r="CM24" s="125"/>
      <c r="CN24" s="125"/>
      <c r="CO24" s="125"/>
      <c r="CP24" s="125"/>
      <c r="CQ24" s="125"/>
      <c r="CR24" s="125"/>
      <c r="CS24" s="125"/>
      <c r="CT24" s="125"/>
      <c r="CU24" s="125"/>
      <c r="CV24" s="125"/>
      <c r="CW24" s="125"/>
      <c r="CX24" s="125"/>
      <c r="CY24" s="125"/>
      <c r="CZ24" s="125"/>
      <c r="DA24" s="125"/>
      <c r="DB24" s="125"/>
      <c r="DC24" s="125"/>
      <c r="DD24" s="125"/>
      <c r="DE24" s="125"/>
      <c r="DF24" s="125"/>
      <c r="DG24" s="125"/>
      <c r="DH24" s="125"/>
      <c r="DI24" s="125"/>
      <c r="DJ24" s="125"/>
      <c r="DK24" s="125"/>
      <c r="DL24" s="125"/>
      <c r="DM24" s="125"/>
      <c r="DN24" s="125"/>
      <c r="DO24" s="125"/>
      <c r="DP24" s="125"/>
      <c r="DQ24" s="125"/>
      <c r="DR24" s="125"/>
      <c r="DS24" s="125"/>
      <c r="DT24" s="125"/>
      <c r="DU24" s="125"/>
      <c r="DV24" s="125"/>
      <c r="DW24" s="125"/>
      <c r="DX24" s="125"/>
      <c r="DY24" s="125"/>
      <c r="DZ24" s="125"/>
      <c r="EA24" s="125"/>
      <c r="EB24" s="125"/>
      <c r="EC24" s="125"/>
      <c r="ED24" s="125"/>
      <c r="EE24" s="125"/>
      <c r="EF24" s="125"/>
      <c r="EG24" s="125"/>
      <c r="EH24" s="125"/>
      <c r="EI24" s="125"/>
      <c r="EJ24" s="125"/>
      <c r="EK24" s="125"/>
      <c r="EL24" s="125"/>
      <c r="EM24" s="125"/>
      <c r="EN24" s="125"/>
      <c r="EO24" s="125"/>
      <c r="EP24" s="125"/>
      <c r="EQ24" s="125"/>
      <c r="ER24" s="125"/>
      <c r="ES24" s="125"/>
      <c r="ET24" s="125"/>
      <c r="EU24" s="125"/>
      <c r="EV24" s="125"/>
      <c r="EW24" s="125"/>
      <c r="EX24" s="125"/>
      <c r="EY24" s="125"/>
      <c r="EZ24" s="125"/>
      <c r="FA24" s="125"/>
      <c r="FB24" s="125"/>
      <c r="FC24" s="125"/>
      <c r="FD24" s="125"/>
      <c r="FE24" s="125"/>
      <c r="FF24" s="125"/>
      <c r="FG24" s="125"/>
      <c r="FH24" s="125"/>
      <c r="FI24" s="125"/>
      <c r="FJ24" s="125"/>
      <c r="FK24" s="125"/>
      <c r="FL24" s="125"/>
      <c r="FM24" s="125"/>
      <c r="FN24" s="125"/>
      <c r="FO24" s="125"/>
      <c r="FP24" s="125"/>
      <c r="FQ24" s="125"/>
      <c r="FR24" s="125"/>
      <c r="FS24" s="125"/>
      <c r="FT24" s="125"/>
      <c r="FU24" s="125"/>
      <c r="FV24" s="125"/>
      <c r="FW24" s="125"/>
      <c r="FX24" s="125"/>
      <c r="FY24" s="125"/>
      <c r="FZ24" s="125"/>
      <c r="GA24" s="125"/>
      <c r="GB24" s="125"/>
      <c r="GC24" s="125"/>
      <c r="GD24" s="125"/>
      <c r="GE24" s="125"/>
      <c r="GF24" s="125"/>
      <c r="GG24" s="125"/>
      <c r="GH24" s="125"/>
      <c r="GI24" s="125"/>
      <c r="GJ24" s="125"/>
      <c r="GK24" s="125"/>
      <c r="GL24" s="125"/>
      <c r="GM24" s="125"/>
      <c r="GN24" s="125"/>
      <c r="GO24" s="125"/>
      <c r="GP24" s="125"/>
      <c r="GQ24" s="125"/>
      <c r="GR24" s="125"/>
      <c r="GS24" s="125"/>
      <c r="GT24" s="125"/>
      <c r="GU24" s="125"/>
      <c r="GV24" s="125"/>
      <c r="GW24" s="125"/>
      <c r="GX24" s="125"/>
      <c r="GY24" s="125"/>
      <c r="GZ24" s="125"/>
      <c r="HA24" s="125"/>
      <c r="HB24" s="125"/>
      <c r="HC24" s="125"/>
      <c r="HD24" s="125"/>
      <c r="HE24" s="125"/>
      <c r="HF24" s="125"/>
      <c r="HG24" s="125"/>
      <c r="HH24" s="125"/>
      <c r="HI24" s="125"/>
      <c r="HJ24" s="125"/>
      <c r="HK24" s="125"/>
      <c r="HL24" s="125"/>
      <c r="HM24" s="125"/>
      <c r="HN24" s="125"/>
      <c r="HO24" s="125"/>
      <c r="HP24" s="125"/>
      <c r="HQ24" s="125"/>
      <c r="HR24" s="125"/>
      <c r="HS24" s="125"/>
      <c r="HT24" s="125"/>
      <c r="HU24" s="125"/>
      <c r="HV24" s="125"/>
      <c r="HW24" s="125"/>
      <c r="HX24" s="125"/>
      <c r="HY24" s="125"/>
      <c r="HZ24" s="125"/>
      <c r="IA24" s="125"/>
      <c r="IB24" s="125"/>
      <c r="IC24" s="125"/>
      <c r="ID24" s="125"/>
      <c r="IE24" s="125"/>
      <c r="IF24" s="125"/>
      <c r="IG24" s="125"/>
      <c r="IH24" s="125"/>
      <c r="II24" s="125"/>
      <c r="IJ24" s="125"/>
      <c r="IK24" s="125"/>
      <c r="IL24" s="125"/>
      <c r="IM24" s="125"/>
      <c r="IN24" s="125"/>
      <c r="IO24" s="125"/>
      <c r="IP24" s="125"/>
      <c r="IQ24" s="125"/>
      <c r="IR24" s="125"/>
      <c r="IS24" s="125"/>
      <c r="IT24" s="125"/>
      <c r="IU24" s="125"/>
      <c r="IV24" s="125"/>
    </row>
    <row r="25" spans="1:256" s="126" customFormat="1" ht="12.75">
      <c r="A25" s="116"/>
      <c r="B25" s="116"/>
      <c r="C25" s="116"/>
      <c r="D25" s="117"/>
      <c r="E25" s="125"/>
      <c r="F25" s="125"/>
      <c r="G25" s="125"/>
      <c r="H25" s="125"/>
      <c r="I25" s="125"/>
      <c r="J25" s="125"/>
      <c r="K25" s="125"/>
      <c r="L25" s="125"/>
      <c r="M25" s="125"/>
      <c r="N25" s="125"/>
      <c r="O25" s="125"/>
      <c r="P25" s="125"/>
      <c r="Q25" s="125"/>
      <c r="R25" s="125"/>
      <c r="S25" s="125"/>
      <c r="T25" s="125"/>
      <c r="U25" s="125"/>
      <c r="V25" s="125"/>
      <c r="W25" s="125"/>
      <c r="X25" s="125"/>
      <c r="Y25" s="125"/>
      <c r="Z25" s="125"/>
      <c r="AA25" s="125"/>
      <c r="AB25" s="125"/>
      <c r="AC25" s="125"/>
      <c r="AD25" s="125"/>
      <c r="AE25" s="125"/>
      <c r="AF25" s="125"/>
      <c r="AG25" s="125"/>
      <c r="AH25" s="125"/>
      <c r="AI25" s="125"/>
      <c r="AJ25" s="125"/>
      <c r="AK25" s="125"/>
      <c r="AL25" s="125"/>
      <c r="AM25" s="125"/>
      <c r="AN25" s="125"/>
      <c r="AO25" s="125"/>
      <c r="AP25" s="125"/>
      <c r="AQ25" s="125"/>
      <c r="AR25" s="125"/>
      <c r="AS25" s="125"/>
      <c r="AT25" s="125"/>
      <c r="AU25" s="125"/>
      <c r="AV25" s="125"/>
      <c r="AW25" s="125"/>
      <c r="AX25" s="125"/>
      <c r="AY25" s="125"/>
      <c r="AZ25" s="125"/>
      <c r="BA25" s="125"/>
      <c r="BB25" s="125"/>
      <c r="BC25" s="125"/>
      <c r="BD25" s="125"/>
      <c r="BE25" s="125"/>
      <c r="BF25" s="125"/>
      <c r="BG25" s="125"/>
      <c r="BH25" s="125"/>
      <c r="BI25" s="125"/>
      <c r="BJ25" s="125"/>
      <c r="BK25" s="125"/>
      <c r="BL25" s="125"/>
      <c r="BM25" s="125"/>
      <c r="BN25" s="125"/>
      <c r="BO25" s="125"/>
      <c r="BP25" s="125"/>
      <c r="BQ25" s="125"/>
      <c r="BR25" s="125"/>
      <c r="BS25" s="125"/>
      <c r="BT25" s="125"/>
      <c r="BU25" s="125"/>
      <c r="BV25" s="125"/>
      <c r="BW25" s="125"/>
      <c r="BX25" s="125"/>
      <c r="BY25" s="125"/>
      <c r="BZ25" s="125"/>
      <c r="CA25" s="125"/>
      <c r="CB25" s="125"/>
      <c r="CC25" s="125"/>
      <c r="CD25" s="125"/>
      <c r="CE25" s="125"/>
      <c r="CF25" s="125"/>
      <c r="CG25" s="125"/>
      <c r="CH25" s="125"/>
      <c r="CI25" s="125"/>
      <c r="CJ25" s="125"/>
      <c r="CK25" s="125"/>
      <c r="CL25" s="125"/>
      <c r="CM25" s="125"/>
      <c r="CN25" s="125"/>
      <c r="CO25" s="125"/>
      <c r="CP25" s="125"/>
      <c r="CQ25" s="125"/>
      <c r="CR25" s="125"/>
      <c r="CS25" s="125"/>
      <c r="CT25" s="125"/>
      <c r="CU25" s="125"/>
      <c r="CV25" s="125"/>
      <c r="CW25" s="125"/>
      <c r="CX25" s="125"/>
      <c r="CY25" s="125"/>
      <c r="CZ25" s="125"/>
      <c r="DA25" s="125"/>
      <c r="DB25" s="125"/>
      <c r="DC25" s="125"/>
      <c r="DD25" s="125"/>
      <c r="DE25" s="125"/>
      <c r="DF25" s="125"/>
      <c r="DG25" s="125"/>
      <c r="DH25" s="125"/>
      <c r="DI25" s="125"/>
      <c r="DJ25" s="125"/>
      <c r="DK25" s="125"/>
      <c r="DL25" s="125"/>
      <c r="DM25" s="125"/>
      <c r="DN25" s="125"/>
      <c r="DO25" s="125"/>
      <c r="DP25" s="125"/>
      <c r="DQ25" s="125"/>
      <c r="DR25" s="125"/>
      <c r="DS25" s="125"/>
      <c r="DT25" s="125"/>
      <c r="DU25" s="125"/>
      <c r="DV25" s="125"/>
      <c r="DW25" s="125"/>
      <c r="DX25" s="125"/>
      <c r="DY25" s="125"/>
      <c r="DZ25" s="125"/>
      <c r="EA25" s="125"/>
      <c r="EB25" s="125"/>
      <c r="EC25" s="125"/>
      <c r="ED25" s="125"/>
      <c r="EE25" s="125"/>
      <c r="EF25" s="125"/>
      <c r="EG25" s="125"/>
      <c r="EH25" s="125"/>
      <c r="EI25" s="125"/>
      <c r="EJ25" s="125"/>
      <c r="EK25" s="125"/>
      <c r="EL25" s="125"/>
      <c r="EM25" s="125"/>
      <c r="EN25" s="125"/>
      <c r="EO25" s="125"/>
      <c r="EP25" s="125"/>
      <c r="EQ25" s="125"/>
      <c r="ER25" s="125"/>
      <c r="ES25" s="125"/>
      <c r="ET25" s="125"/>
      <c r="EU25" s="125"/>
      <c r="EV25" s="125"/>
      <c r="EW25" s="125"/>
      <c r="EX25" s="125"/>
      <c r="EY25" s="125"/>
      <c r="EZ25" s="125"/>
      <c r="FA25" s="125"/>
      <c r="FB25" s="125"/>
      <c r="FC25" s="125"/>
      <c r="FD25" s="125"/>
      <c r="FE25" s="125"/>
      <c r="FF25" s="125"/>
      <c r="FG25" s="125"/>
      <c r="FH25" s="125"/>
      <c r="FI25" s="125"/>
      <c r="FJ25" s="125"/>
      <c r="FK25" s="125"/>
      <c r="FL25" s="125"/>
      <c r="FM25" s="125"/>
      <c r="FN25" s="125"/>
      <c r="FO25" s="125"/>
      <c r="FP25" s="125"/>
      <c r="FQ25" s="125"/>
      <c r="FR25" s="125"/>
      <c r="FS25" s="125"/>
      <c r="FT25" s="125"/>
      <c r="FU25" s="125"/>
      <c r="FV25" s="125"/>
      <c r="FW25" s="125"/>
      <c r="FX25" s="125"/>
      <c r="FY25" s="125"/>
      <c r="FZ25" s="125"/>
      <c r="GA25" s="125"/>
      <c r="GB25" s="125"/>
      <c r="GC25" s="125"/>
      <c r="GD25" s="125"/>
      <c r="GE25" s="125"/>
      <c r="GF25" s="125"/>
      <c r="GG25" s="125"/>
      <c r="GH25" s="125"/>
      <c r="GI25" s="125"/>
      <c r="GJ25" s="125"/>
      <c r="GK25" s="125"/>
      <c r="GL25" s="125"/>
      <c r="GM25" s="125"/>
      <c r="GN25" s="125"/>
      <c r="GO25" s="125"/>
      <c r="GP25" s="125"/>
      <c r="GQ25" s="125"/>
      <c r="GR25" s="125"/>
      <c r="GS25" s="125"/>
      <c r="GT25" s="125"/>
      <c r="GU25" s="125"/>
      <c r="GV25" s="125"/>
      <c r="GW25" s="125"/>
      <c r="GX25" s="125"/>
      <c r="GY25" s="125"/>
      <c r="GZ25" s="125"/>
      <c r="HA25" s="125"/>
      <c r="HB25" s="125"/>
      <c r="HC25" s="125"/>
      <c r="HD25" s="125"/>
      <c r="HE25" s="125"/>
      <c r="HF25" s="125"/>
      <c r="HG25" s="125"/>
      <c r="HH25" s="125"/>
      <c r="HI25" s="125"/>
      <c r="HJ25" s="125"/>
      <c r="HK25" s="125"/>
      <c r="HL25" s="125"/>
      <c r="HM25" s="125"/>
      <c r="HN25" s="125"/>
      <c r="HO25" s="125"/>
      <c r="HP25" s="125"/>
      <c r="HQ25" s="125"/>
      <c r="HR25" s="125"/>
      <c r="HS25" s="125"/>
      <c r="HT25" s="125"/>
      <c r="HU25" s="125"/>
      <c r="HV25" s="125"/>
      <c r="HW25" s="125"/>
      <c r="HX25" s="125"/>
      <c r="HY25" s="125"/>
      <c r="HZ25" s="125"/>
      <c r="IA25" s="125"/>
      <c r="IB25" s="125"/>
      <c r="IC25" s="125"/>
      <c r="ID25" s="125"/>
      <c r="IE25" s="125"/>
      <c r="IF25" s="125"/>
      <c r="IG25" s="125"/>
      <c r="IH25" s="125"/>
      <c r="II25" s="125"/>
      <c r="IJ25" s="125"/>
      <c r="IK25" s="125"/>
      <c r="IL25" s="125"/>
      <c r="IM25" s="125"/>
      <c r="IN25" s="125"/>
      <c r="IO25" s="125"/>
      <c r="IP25" s="125"/>
      <c r="IQ25" s="125"/>
      <c r="IR25" s="125"/>
      <c r="IS25" s="125"/>
      <c r="IT25" s="125"/>
      <c r="IU25" s="125"/>
      <c r="IV25" s="125"/>
    </row>
    <row r="26" spans="1:4" s="125" customFormat="1" ht="12.75">
      <c r="A26" s="116"/>
      <c r="B26" s="116"/>
      <c r="C26" s="116"/>
      <c r="D26" s="117"/>
    </row>
    <row r="27" spans="246:256" ht="12.75">
      <c r="IL27" s="125"/>
      <c r="IM27" s="125"/>
      <c r="IN27" s="125"/>
      <c r="IO27" s="125"/>
      <c r="IP27" s="125"/>
      <c r="IQ27" s="125"/>
      <c r="IR27" s="125"/>
      <c r="IS27" s="125"/>
      <c r="IT27" s="125"/>
      <c r="IU27" s="125"/>
      <c r="IV27" s="125"/>
    </row>
    <row r="28" spans="1:256" s="128" customFormat="1" ht="12.75">
      <c r="A28" s="116"/>
      <c r="B28" s="116"/>
      <c r="C28" s="116"/>
      <c r="D28" s="117"/>
      <c r="IL28" s="127"/>
      <c r="IM28" s="127"/>
      <c r="IN28" s="127"/>
      <c r="IO28" s="127"/>
      <c r="IP28" s="127"/>
      <c r="IQ28" s="127"/>
      <c r="IR28" s="127"/>
      <c r="IS28" s="127"/>
      <c r="IT28" s="127"/>
      <c r="IU28" s="127"/>
      <c r="IV28" s="127"/>
    </row>
    <row r="29" spans="1:256" s="128" customFormat="1" ht="12.75">
      <c r="A29" s="116"/>
      <c r="B29" s="116"/>
      <c r="C29" s="116"/>
      <c r="D29" s="117"/>
      <c r="IL29" s="127"/>
      <c r="IM29" s="127"/>
      <c r="IN29" s="127"/>
      <c r="IO29" s="127"/>
      <c r="IP29" s="127"/>
      <c r="IQ29" s="127"/>
      <c r="IR29" s="127"/>
      <c r="IS29" s="127"/>
      <c r="IT29" s="127"/>
      <c r="IU29" s="127"/>
      <c r="IV29" s="127"/>
    </row>
    <row r="30" spans="1:256" s="128" customFormat="1" ht="12.75">
      <c r="A30" s="116"/>
      <c r="B30" s="116"/>
      <c r="C30" s="116"/>
      <c r="D30" s="117"/>
      <c r="IL30" s="127"/>
      <c r="IM30" s="127"/>
      <c r="IN30" s="127"/>
      <c r="IO30" s="127"/>
      <c r="IP30" s="127"/>
      <c r="IQ30" s="127"/>
      <c r="IR30" s="127"/>
      <c r="IS30" s="127"/>
      <c r="IT30" s="127"/>
      <c r="IU30" s="127"/>
      <c r="IV30" s="127"/>
    </row>
    <row r="31" spans="1:4" s="128" customFormat="1" ht="12.75">
      <c r="A31" s="116"/>
      <c r="B31" s="116"/>
      <c r="C31" s="116"/>
      <c r="D31" s="117"/>
    </row>
    <row r="32" spans="1:4" s="128" customFormat="1" ht="12.75">
      <c r="A32" s="116"/>
      <c r="B32" s="116"/>
      <c r="C32" s="116"/>
      <c r="D32" s="117"/>
    </row>
    <row r="33" spans="1:4" s="128" customFormat="1" ht="12.75">
      <c r="A33" s="116"/>
      <c r="B33" s="116"/>
      <c r="C33" s="116"/>
      <c r="D33" s="117"/>
    </row>
    <row r="34" spans="1:4" s="128" customFormat="1" ht="12.75">
      <c r="A34" s="116"/>
      <c r="B34" s="116"/>
      <c r="C34" s="116"/>
      <c r="D34" s="117"/>
    </row>
  </sheetData>
  <mergeCells count="2">
    <mergeCell ref="A3:E3"/>
    <mergeCell ref="A16:D16"/>
  </mergeCells>
  <printOptions/>
  <pageMargins left="0.5905511811023623" right="0.3937007874015748" top="0.7874015748031497" bottom="0.7874015748031497" header="0.5118110236220472" footer="0.5118110236220472"/>
  <pageSetup horizontalDpi="300" verticalDpi="3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Arkusz9"/>
  <dimension ref="A1:G261"/>
  <sheetViews>
    <sheetView workbookViewId="0" topLeftCell="A1">
      <selection activeCell="A1" sqref="A1"/>
    </sheetView>
  </sheetViews>
  <sheetFormatPr defaultColWidth="9.00390625" defaultRowHeight="12.75"/>
  <cols>
    <col min="1" max="1" width="5.375" style="129" customWidth="1"/>
    <col min="2" max="2" width="7.75390625" style="130" bestFit="1" customWidth="1"/>
    <col min="3" max="3" width="6.00390625" style="131" customWidth="1"/>
    <col min="4" max="4" width="54.375" style="129" customWidth="1"/>
    <col min="5" max="5" width="20.875" style="132" customWidth="1"/>
    <col min="6" max="6" width="3.625" style="132" customWidth="1"/>
    <col min="7" max="7" width="3.625" style="129" customWidth="1"/>
    <col min="8" max="16384" width="7.875" style="129" customWidth="1"/>
  </cols>
  <sheetData>
    <row r="1" ht="45">
      <c r="E1" s="1" t="s">
        <v>497</v>
      </c>
    </row>
    <row r="2" ht="12.75">
      <c r="E2" s="156"/>
    </row>
    <row r="3" spans="1:6" s="131" customFormat="1" ht="46.5" customHeight="1">
      <c r="A3" s="399" t="s">
        <v>277</v>
      </c>
      <c r="B3" s="399"/>
      <c r="C3" s="399"/>
      <c r="D3" s="399"/>
      <c r="E3" s="399"/>
      <c r="F3" s="130"/>
    </row>
    <row r="4" spans="1:6" s="159" customFormat="1" ht="13.5" thickBot="1">
      <c r="A4" s="157"/>
      <c r="B4" s="157"/>
      <c r="C4" s="157"/>
      <c r="D4" s="157"/>
      <c r="E4" s="158"/>
      <c r="F4" s="158"/>
    </row>
    <row r="5" spans="1:5" s="163" customFormat="1" ht="27" thickBot="1" thickTop="1">
      <c r="A5" s="160" t="s">
        <v>1</v>
      </c>
      <c r="B5" s="134" t="s">
        <v>31</v>
      </c>
      <c r="C5" s="161" t="s">
        <v>32</v>
      </c>
      <c r="D5" s="161" t="s">
        <v>2</v>
      </c>
      <c r="E5" s="162" t="s">
        <v>267</v>
      </c>
    </row>
    <row r="6" spans="1:5" s="163" customFormat="1" ht="16.5" thickTop="1">
      <c r="A6" s="25" t="s">
        <v>158</v>
      </c>
      <c r="B6" s="26"/>
      <c r="C6" s="27"/>
      <c r="D6" s="26" t="s">
        <v>6</v>
      </c>
      <c r="E6" s="171">
        <f>SUM(E8)</f>
        <v>2000</v>
      </c>
    </row>
    <row r="7" spans="1:5" s="163" customFormat="1" ht="15.75">
      <c r="A7" s="101"/>
      <c r="B7" s="36"/>
      <c r="C7" s="37"/>
      <c r="D7" s="36"/>
      <c r="E7" s="172"/>
    </row>
    <row r="8" spans="1:5" s="163" customFormat="1" ht="15.75">
      <c r="A8" s="101"/>
      <c r="B8" s="45">
        <v>71035</v>
      </c>
      <c r="C8" s="46"/>
      <c r="D8" s="48" t="s">
        <v>48</v>
      </c>
      <c r="E8" s="47">
        <f>SUM(E9:E9)</f>
        <v>2000</v>
      </c>
    </row>
    <row r="9" spans="1:5" s="163" customFormat="1" ht="15.75">
      <c r="A9" s="92"/>
      <c r="B9" s="50"/>
      <c r="C9" s="51" t="s">
        <v>131</v>
      </c>
      <c r="D9" s="52" t="s">
        <v>132</v>
      </c>
      <c r="E9" s="53">
        <v>2000</v>
      </c>
    </row>
    <row r="10" spans="1:5" s="163" customFormat="1" ht="15.75">
      <c r="A10" s="101"/>
      <c r="B10" s="50"/>
      <c r="C10" s="173"/>
      <c r="D10" s="33"/>
      <c r="E10" s="174"/>
    </row>
    <row r="11" spans="1:5" s="138" customFormat="1" ht="12.75">
      <c r="A11" s="57" t="s">
        <v>257</v>
      </c>
      <c r="B11" s="42"/>
      <c r="C11" s="42"/>
      <c r="D11" s="42" t="s">
        <v>16</v>
      </c>
      <c r="E11" s="137">
        <f>SUM(E13)</f>
        <v>46000</v>
      </c>
    </row>
    <row r="12" spans="1:5" s="138" customFormat="1" ht="12.75">
      <c r="A12" s="60"/>
      <c r="B12" s="51"/>
      <c r="C12" s="51"/>
      <c r="D12" s="139"/>
      <c r="E12" s="140"/>
    </row>
    <row r="13" spans="1:5" s="138" customFormat="1" ht="12.75">
      <c r="A13" s="62"/>
      <c r="B13" s="46" t="s">
        <v>258</v>
      </c>
      <c r="C13" s="46"/>
      <c r="D13" s="63" t="s">
        <v>124</v>
      </c>
      <c r="E13" s="14">
        <f>SUM(E14:E14)</f>
        <v>46000</v>
      </c>
    </row>
    <row r="14" spans="1:5" s="138" customFormat="1" ht="25.5">
      <c r="A14" s="60"/>
      <c r="B14" s="51"/>
      <c r="C14" s="32" t="s">
        <v>259</v>
      </c>
      <c r="D14" s="33" t="s">
        <v>260</v>
      </c>
      <c r="E14" s="140">
        <v>46000</v>
      </c>
    </row>
    <row r="15" spans="1:5" s="138" customFormat="1" ht="13.5" thickBot="1">
      <c r="A15" s="60"/>
      <c r="B15" s="51"/>
      <c r="C15" s="51"/>
      <c r="D15" s="139"/>
      <c r="E15" s="140"/>
    </row>
    <row r="16" spans="1:5" s="138" customFormat="1" ht="16.5" thickBot="1" thickTop="1">
      <c r="A16" s="392" t="s">
        <v>127</v>
      </c>
      <c r="B16" s="393"/>
      <c r="C16" s="393"/>
      <c r="D16" s="393"/>
      <c r="E16" s="164">
        <f>SUM(E6,E11)</f>
        <v>48000</v>
      </c>
    </row>
    <row r="17" spans="1:4" s="138" customFormat="1" ht="13.5" thickTop="1">
      <c r="A17" s="129"/>
      <c r="B17" s="130"/>
      <c r="C17" s="131"/>
      <c r="D17" s="129"/>
    </row>
    <row r="18" spans="1:4" s="138" customFormat="1" ht="12.75">
      <c r="A18" s="129"/>
      <c r="B18" s="130"/>
      <c r="C18" s="131"/>
      <c r="D18" s="129"/>
    </row>
    <row r="19" spans="1:4" s="138" customFormat="1" ht="12.75">
      <c r="A19" s="129"/>
      <c r="B19" s="130"/>
      <c r="C19" s="131"/>
      <c r="D19" s="129"/>
    </row>
    <row r="20" spans="1:4" s="138" customFormat="1" ht="12.75">
      <c r="A20" s="129"/>
      <c r="B20" s="130"/>
      <c r="C20" s="131"/>
      <c r="D20" s="129"/>
    </row>
    <row r="21" spans="1:4" s="138" customFormat="1" ht="12.75">
      <c r="A21" s="129"/>
      <c r="B21" s="130"/>
      <c r="C21" s="131"/>
      <c r="D21" s="129"/>
    </row>
    <row r="22" spans="1:4" s="138" customFormat="1" ht="12.75">
      <c r="A22" s="129"/>
      <c r="B22" s="130"/>
      <c r="C22" s="131"/>
      <c r="D22" s="129"/>
    </row>
    <row r="23" spans="1:4" s="138" customFormat="1" ht="12.75">
      <c r="A23" s="129"/>
      <c r="B23" s="130"/>
      <c r="C23" s="131"/>
      <c r="D23" s="129"/>
    </row>
    <row r="24" spans="1:4" s="138" customFormat="1" ht="12.75">
      <c r="A24" s="129"/>
      <c r="B24" s="130"/>
      <c r="C24" s="131"/>
      <c r="D24" s="129"/>
    </row>
    <row r="25" spans="1:4" s="138" customFormat="1" ht="12.75">
      <c r="A25" s="129"/>
      <c r="B25" s="130"/>
      <c r="C25" s="131"/>
      <c r="D25" s="129"/>
    </row>
    <row r="26" spans="1:4" s="138" customFormat="1" ht="12.75">
      <c r="A26" s="129"/>
      <c r="B26" s="130"/>
      <c r="C26" s="131"/>
      <c r="D26" s="129"/>
    </row>
    <row r="27" spans="1:4" s="138" customFormat="1" ht="12.75">
      <c r="A27" s="129"/>
      <c r="B27" s="130"/>
      <c r="C27" s="131"/>
      <c r="D27" s="129"/>
    </row>
    <row r="28" spans="1:4" s="138" customFormat="1" ht="12.75">
      <c r="A28" s="129"/>
      <c r="B28" s="130"/>
      <c r="C28" s="131"/>
      <c r="D28" s="129"/>
    </row>
    <row r="29" spans="1:4" s="138" customFormat="1" ht="12.75">
      <c r="A29" s="129"/>
      <c r="B29" s="130"/>
      <c r="C29" s="131"/>
      <c r="D29" s="129"/>
    </row>
    <row r="30" spans="1:4" s="138" customFormat="1" ht="12.75">
      <c r="A30" s="129"/>
      <c r="B30" s="130"/>
      <c r="C30" s="131"/>
      <c r="D30" s="129"/>
    </row>
    <row r="31" spans="1:4" s="138" customFormat="1" ht="12.75">
      <c r="A31" s="129"/>
      <c r="B31" s="130"/>
      <c r="C31" s="131"/>
      <c r="D31" s="129"/>
    </row>
    <row r="32" spans="1:4" s="138" customFormat="1" ht="12.75">
      <c r="A32" s="129"/>
      <c r="B32" s="130"/>
      <c r="C32" s="131"/>
      <c r="D32" s="129"/>
    </row>
    <row r="33" spans="1:4" s="138" customFormat="1" ht="12.75">
      <c r="A33" s="129"/>
      <c r="B33" s="130"/>
      <c r="C33" s="131"/>
      <c r="D33" s="129"/>
    </row>
    <row r="34" spans="1:4" s="138" customFormat="1" ht="12.75">
      <c r="A34" s="129"/>
      <c r="B34" s="130"/>
      <c r="C34" s="131"/>
      <c r="D34" s="129"/>
    </row>
    <row r="35" spans="1:4" s="138" customFormat="1" ht="12.75">
      <c r="A35" s="129"/>
      <c r="B35" s="130"/>
      <c r="C35" s="131"/>
      <c r="D35" s="129"/>
    </row>
    <row r="36" spans="1:4" s="138" customFormat="1" ht="12.75">
      <c r="A36" s="129"/>
      <c r="B36" s="130"/>
      <c r="C36" s="131"/>
      <c r="D36" s="129"/>
    </row>
    <row r="37" spans="1:4" s="138" customFormat="1" ht="12.75">
      <c r="A37" s="129"/>
      <c r="B37" s="130"/>
      <c r="C37" s="131"/>
      <c r="D37" s="129"/>
    </row>
    <row r="38" spans="1:4" s="138" customFormat="1" ht="12.75">
      <c r="A38" s="129"/>
      <c r="B38" s="130"/>
      <c r="C38" s="131"/>
      <c r="D38" s="129"/>
    </row>
    <row r="39" spans="1:4" s="138" customFormat="1" ht="12.75">
      <c r="A39" s="129"/>
      <c r="B39" s="130"/>
      <c r="C39" s="131"/>
      <c r="D39" s="129"/>
    </row>
    <row r="40" spans="1:4" s="138" customFormat="1" ht="12.75">
      <c r="A40" s="129"/>
      <c r="B40" s="130"/>
      <c r="C40" s="131"/>
      <c r="D40" s="129"/>
    </row>
    <row r="41" spans="1:4" s="138" customFormat="1" ht="12.75">
      <c r="A41" s="129"/>
      <c r="B41" s="130"/>
      <c r="C41" s="131"/>
      <c r="D41" s="129"/>
    </row>
    <row r="42" spans="1:4" s="138" customFormat="1" ht="12.75">
      <c r="A42" s="129"/>
      <c r="B42" s="130"/>
      <c r="C42" s="131"/>
      <c r="D42" s="129"/>
    </row>
    <row r="43" spans="1:4" s="145" customFormat="1" ht="12.75">
      <c r="A43" s="129"/>
      <c r="B43" s="130"/>
      <c r="C43" s="131"/>
      <c r="D43" s="129"/>
    </row>
    <row r="44" spans="1:4" s="149" customFormat="1" ht="12.75">
      <c r="A44" s="129"/>
      <c r="B44" s="130"/>
      <c r="C44" s="131"/>
      <c r="D44" s="129"/>
    </row>
    <row r="45" spans="1:4" s="149" customFormat="1" ht="12.75">
      <c r="A45" s="129"/>
      <c r="B45" s="130"/>
      <c r="C45" s="131"/>
      <c r="D45" s="129"/>
    </row>
    <row r="46" spans="1:4" s="149" customFormat="1" ht="12.75">
      <c r="A46" s="129"/>
      <c r="B46" s="130"/>
      <c r="C46" s="131"/>
      <c r="D46" s="129"/>
    </row>
    <row r="47" spans="1:4" s="149" customFormat="1" ht="12.75">
      <c r="A47" s="129"/>
      <c r="B47" s="130"/>
      <c r="C47" s="131"/>
      <c r="D47" s="129"/>
    </row>
    <row r="48" spans="1:4" s="149" customFormat="1" ht="12.75">
      <c r="A48" s="129"/>
      <c r="B48" s="130"/>
      <c r="C48" s="131"/>
      <c r="D48" s="129"/>
    </row>
    <row r="49" spans="1:4" s="149" customFormat="1" ht="12.75">
      <c r="A49" s="129"/>
      <c r="B49" s="130"/>
      <c r="C49" s="131"/>
      <c r="D49" s="129"/>
    </row>
    <row r="50" spans="1:4" s="149" customFormat="1" ht="12.75">
      <c r="A50" s="129"/>
      <c r="B50" s="130"/>
      <c r="C50" s="131"/>
      <c r="D50" s="129"/>
    </row>
    <row r="51" spans="1:4" s="149" customFormat="1" ht="12.75">
      <c r="A51" s="129"/>
      <c r="B51" s="130"/>
      <c r="C51" s="131"/>
      <c r="D51" s="129"/>
    </row>
    <row r="52" spans="1:4" s="149" customFormat="1" ht="12.75">
      <c r="A52" s="129"/>
      <c r="B52" s="130"/>
      <c r="C52" s="131"/>
      <c r="D52" s="129"/>
    </row>
    <row r="53" spans="1:4" s="149" customFormat="1" ht="12.75">
      <c r="A53" s="129"/>
      <c r="B53" s="130"/>
      <c r="C53" s="131"/>
      <c r="D53" s="129"/>
    </row>
    <row r="54" spans="1:4" s="149" customFormat="1" ht="12.75">
      <c r="A54" s="129"/>
      <c r="B54" s="130"/>
      <c r="C54" s="131"/>
      <c r="D54" s="129"/>
    </row>
    <row r="55" spans="1:4" s="149" customFormat="1" ht="12.75">
      <c r="A55" s="129"/>
      <c r="B55" s="130"/>
      <c r="C55" s="131"/>
      <c r="D55" s="129"/>
    </row>
    <row r="56" spans="1:4" s="149" customFormat="1" ht="12.75">
      <c r="A56" s="129"/>
      <c r="B56" s="130"/>
      <c r="C56" s="131"/>
      <c r="D56" s="129"/>
    </row>
    <row r="57" spans="1:4" s="149" customFormat="1" ht="12.75">
      <c r="A57" s="129"/>
      <c r="B57" s="130"/>
      <c r="C57" s="131"/>
      <c r="D57" s="129"/>
    </row>
    <row r="58" spans="1:4" s="149" customFormat="1" ht="12.75">
      <c r="A58" s="129"/>
      <c r="B58" s="130"/>
      <c r="C58" s="131"/>
      <c r="D58" s="129"/>
    </row>
    <row r="59" spans="1:4" s="149" customFormat="1" ht="12.75">
      <c r="A59" s="129"/>
      <c r="B59" s="130"/>
      <c r="C59" s="131"/>
      <c r="D59" s="129"/>
    </row>
    <row r="60" spans="1:4" s="149" customFormat="1" ht="12.75">
      <c r="A60" s="129"/>
      <c r="B60" s="130"/>
      <c r="C60" s="131"/>
      <c r="D60" s="129"/>
    </row>
    <row r="61" spans="1:4" s="149" customFormat="1" ht="12.75">
      <c r="A61" s="129"/>
      <c r="B61" s="130"/>
      <c r="C61" s="131"/>
      <c r="D61" s="129"/>
    </row>
    <row r="62" spans="1:4" s="149" customFormat="1" ht="12.75">
      <c r="A62" s="129"/>
      <c r="B62" s="130"/>
      <c r="C62" s="131"/>
      <c r="D62" s="129"/>
    </row>
    <row r="63" spans="1:4" s="149" customFormat="1" ht="12.75">
      <c r="A63" s="129"/>
      <c r="B63" s="130"/>
      <c r="C63" s="131"/>
      <c r="D63" s="129"/>
    </row>
    <row r="64" spans="1:4" s="149" customFormat="1" ht="12.75">
      <c r="A64" s="129"/>
      <c r="B64" s="130"/>
      <c r="C64" s="131"/>
      <c r="D64" s="129"/>
    </row>
    <row r="65" spans="1:4" s="149" customFormat="1" ht="12.75">
      <c r="A65" s="129"/>
      <c r="B65" s="130"/>
      <c r="C65" s="131"/>
      <c r="D65" s="129"/>
    </row>
    <row r="66" spans="1:4" s="149" customFormat="1" ht="12.75">
      <c r="A66" s="129"/>
      <c r="B66" s="130"/>
      <c r="C66" s="131"/>
      <c r="D66" s="129"/>
    </row>
    <row r="67" spans="1:4" s="149" customFormat="1" ht="12.75">
      <c r="A67" s="129"/>
      <c r="B67" s="130"/>
      <c r="C67" s="131"/>
      <c r="D67" s="129"/>
    </row>
    <row r="68" spans="1:4" s="149" customFormat="1" ht="12.75">
      <c r="A68" s="129"/>
      <c r="B68" s="130"/>
      <c r="C68" s="131"/>
      <c r="D68" s="129"/>
    </row>
    <row r="69" spans="1:4" s="149" customFormat="1" ht="12.75">
      <c r="A69" s="129"/>
      <c r="B69" s="130"/>
      <c r="C69" s="131"/>
      <c r="D69" s="129"/>
    </row>
    <row r="70" spans="1:4" s="149" customFormat="1" ht="12.75">
      <c r="A70" s="129"/>
      <c r="B70" s="130"/>
      <c r="C70" s="131"/>
      <c r="D70" s="129"/>
    </row>
    <row r="71" spans="1:4" s="149" customFormat="1" ht="12.75">
      <c r="A71" s="129"/>
      <c r="B71" s="130"/>
      <c r="C71" s="131"/>
      <c r="D71" s="129"/>
    </row>
    <row r="72" spans="1:4" s="149" customFormat="1" ht="12.75">
      <c r="A72" s="129"/>
      <c r="B72" s="130"/>
      <c r="C72" s="131"/>
      <c r="D72" s="129"/>
    </row>
    <row r="73" spans="1:4" s="149" customFormat="1" ht="12.75">
      <c r="A73" s="129"/>
      <c r="B73" s="130"/>
      <c r="C73" s="131"/>
      <c r="D73" s="129"/>
    </row>
    <row r="74" spans="1:4" s="149" customFormat="1" ht="12.75">
      <c r="A74" s="129"/>
      <c r="B74" s="130"/>
      <c r="C74" s="131"/>
      <c r="D74" s="129"/>
    </row>
    <row r="75" spans="1:4" s="149" customFormat="1" ht="12.75">
      <c r="A75" s="129"/>
      <c r="B75" s="130"/>
      <c r="C75" s="131"/>
      <c r="D75" s="129"/>
    </row>
    <row r="76" spans="1:4" s="149" customFormat="1" ht="12.75">
      <c r="A76" s="129"/>
      <c r="B76" s="130"/>
      <c r="C76" s="131"/>
      <c r="D76" s="129"/>
    </row>
    <row r="77" spans="1:4" s="149" customFormat="1" ht="12.75">
      <c r="A77" s="129"/>
      <c r="B77" s="130"/>
      <c r="C77" s="131"/>
      <c r="D77" s="129"/>
    </row>
    <row r="78" spans="1:4" s="149" customFormat="1" ht="12.75">
      <c r="A78" s="129"/>
      <c r="B78" s="130"/>
      <c r="C78" s="131"/>
      <c r="D78" s="129"/>
    </row>
    <row r="79" spans="1:4" s="149" customFormat="1" ht="12.75">
      <c r="A79" s="129"/>
      <c r="B79" s="130"/>
      <c r="C79" s="131"/>
      <c r="D79" s="129"/>
    </row>
    <row r="80" spans="1:4" s="149" customFormat="1" ht="12.75">
      <c r="A80" s="129"/>
      <c r="B80" s="130"/>
      <c r="C80" s="131"/>
      <c r="D80" s="129"/>
    </row>
    <row r="81" spans="1:4" s="149" customFormat="1" ht="12.75">
      <c r="A81" s="129"/>
      <c r="B81" s="130"/>
      <c r="C81" s="131"/>
      <c r="D81" s="129"/>
    </row>
    <row r="82" spans="1:4" s="149" customFormat="1" ht="12.75">
      <c r="A82" s="129"/>
      <c r="B82" s="130"/>
      <c r="C82" s="131"/>
      <c r="D82" s="129"/>
    </row>
    <row r="83" spans="1:4" s="138" customFormat="1" ht="12.75">
      <c r="A83" s="129"/>
      <c r="B83" s="130"/>
      <c r="C83" s="131"/>
      <c r="D83" s="129"/>
    </row>
    <row r="84" spans="1:4" s="138" customFormat="1" ht="12.75">
      <c r="A84" s="129"/>
      <c r="B84" s="130"/>
      <c r="C84" s="131"/>
      <c r="D84" s="129"/>
    </row>
    <row r="85" spans="1:4" s="138" customFormat="1" ht="12.75">
      <c r="A85" s="129"/>
      <c r="B85" s="130"/>
      <c r="C85" s="131"/>
      <c r="D85" s="129"/>
    </row>
    <row r="86" spans="1:4" s="138" customFormat="1" ht="12.75">
      <c r="A86" s="129"/>
      <c r="B86" s="130"/>
      <c r="C86" s="131"/>
      <c r="D86" s="129"/>
    </row>
    <row r="87" spans="1:4" s="138" customFormat="1" ht="12.75">
      <c r="A87" s="129"/>
      <c r="B87" s="130"/>
      <c r="C87" s="131"/>
      <c r="D87" s="129"/>
    </row>
    <row r="88" spans="1:4" s="138" customFormat="1" ht="12.75">
      <c r="A88" s="129"/>
      <c r="B88" s="130"/>
      <c r="C88" s="131"/>
      <c r="D88" s="129"/>
    </row>
    <row r="89" spans="1:4" s="138" customFormat="1" ht="12.75">
      <c r="A89" s="129"/>
      <c r="B89" s="130"/>
      <c r="C89" s="131"/>
      <c r="D89" s="129"/>
    </row>
    <row r="90" spans="1:4" s="138" customFormat="1" ht="12.75">
      <c r="A90" s="129"/>
      <c r="B90" s="130"/>
      <c r="C90" s="131"/>
      <c r="D90" s="129"/>
    </row>
    <row r="91" spans="1:4" s="138" customFormat="1" ht="12.75">
      <c r="A91" s="129"/>
      <c r="B91" s="130"/>
      <c r="C91" s="131"/>
      <c r="D91" s="129"/>
    </row>
    <row r="92" spans="1:4" s="138" customFormat="1" ht="12.75">
      <c r="A92" s="129"/>
      <c r="B92" s="130"/>
      <c r="C92" s="131"/>
      <c r="D92" s="129"/>
    </row>
    <row r="93" spans="1:4" s="138" customFormat="1" ht="12.75">
      <c r="A93" s="129"/>
      <c r="B93" s="130"/>
      <c r="C93" s="131"/>
      <c r="D93" s="129"/>
    </row>
    <row r="94" spans="1:4" s="138" customFormat="1" ht="12.75">
      <c r="A94" s="129"/>
      <c r="B94" s="130"/>
      <c r="C94" s="131"/>
      <c r="D94" s="129"/>
    </row>
    <row r="95" spans="1:4" s="138" customFormat="1" ht="12.75">
      <c r="A95" s="129"/>
      <c r="B95" s="130"/>
      <c r="C95" s="131"/>
      <c r="D95" s="129"/>
    </row>
    <row r="96" spans="1:4" s="138" customFormat="1" ht="12.75">
      <c r="A96" s="129"/>
      <c r="B96" s="130"/>
      <c r="C96" s="131"/>
      <c r="D96" s="129"/>
    </row>
    <row r="97" spans="1:4" s="138" customFormat="1" ht="12.75">
      <c r="A97" s="129"/>
      <c r="B97" s="130"/>
      <c r="C97" s="131"/>
      <c r="D97" s="129"/>
    </row>
    <row r="98" spans="1:4" s="138" customFormat="1" ht="12.75">
      <c r="A98" s="129"/>
      <c r="B98" s="130"/>
      <c r="C98" s="131"/>
      <c r="D98" s="129"/>
    </row>
    <row r="99" spans="1:4" s="138" customFormat="1" ht="12.75">
      <c r="A99" s="129"/>
      <c r="B99" s="130"/>
      <c r="C99" s="131"/>
      <c r="D99" s="129"/>
    </row>
    <row r="100" spans="1:4" s="138" customFormat="1" ht="12.75">
      <c r="A100" s="129"/>
      <c r="B100" s="130"/>
      <c r="C100" s="131"/>
      <c r="D100" s="129"/>
    </row>
    <row r="101" spans="1:4" s="138" customFormat="1" ht="12.75">
      <c r="A101" s="129"/>
      <c r="B101" s="130"/>
      <c r="C101" s="131"/>
      <c r="D101" s="129"/>
    </row>
    <row r="102" spans="1:4" s="138" customFormat="1" ht="12.75">
      <c r="A102" s="129"/>
      <c r="B102" s="130"/>
      <c r="C102" s="131"/>
      <c r="D102" s="129"/>
    </row>
    <row r="103" spans="1:4" s="138" customFormat="1" ht="12.75">
      <c r="A103" s="129"/>
      <c r="B103" s="130"/>
      <c r="C103" s="131"/>
      <c r="D103" s="129"/>
    </row>
    <row r="104" spans="1:4" s="138" customFormat="1" ht="12.75">
      <c r="A104" s="129"/>
      <c r="B104" s="130"/>
      <c r="C104" s="131"/>
      <c r="D104" s="129"/>
    </row>
    <row r="105" spans="1:4" s="138" customFormat="1" ht="12.75">
      <c r="A105" s="129"/>
      <c r="B105" s="130"/>
      <c r="C105" s="131"/>
      <c r="D105" s="129"/>
    </row>
    <row r="106" spans="1:4" s="138" customFormat="1" ht="12.75">
      <c r="A106" s="129"/>
      <c r="B106" s="130"/>
      <c r="C106" s="131"/>
      <c r="D106" s="129"/>
    </row>
    <row r="107" spans="1:4" s="138" customFormat="1" ht="12.75">
      <c r="A107" s="129"/>
      <c r="B107" s="130"/>
      <c r="C107" s="131"/>
      <c r="D107" s="129"/>
    </row>
    <row r="108" spans="1:4" s="138" customFormat="1" ht="12.75">
      <c r="A108" s="129"/>
      <c r="B108" s="130"/>
      <c r="C108" s="131"/>
      <c r="D108" s="129"/>
    </row>
    <row r="109" spans="1:4" s="138" customFormat="1" ht="12.75">
      <c r="A109" s="129"/>
      <c r="B109" s="130"/>
      <c r="C109" s="131"/>
      <c r="D109" s="129"/>
    </row>
    <row r="110" spans="1:4" s="138" customFormat="1" ht="12.75">
      <c r="A110" s="129"/>
      <c r="B110" s="130"/>
      <c r="C110" s="131"/>
      <c r="D110" s="129"/>
    </row>
    <row r="111" spans="1:4" s="138" customFormat="1" ht="12.75">
      <c r="A111" s="129"/>
      <c r="B111" s="130"/>
      <c r="C111" s="131"/>
      <c r="D111" s="129"/>
    </row>
    <row r="112" spans="1:4" s="138" customFormat="1" ht="12.75">
      <c r="A112" s="129"/>
      <c r="B112" s="130"/>
      <c r="C112" s="131"/>
      <c r="D112" s="129"/>
    </row>
    <row r="113" spans="1:4" s="138" customFormat="1" ht="12.75">
      <c r="A113" s="129"/>
      <c r="B113" s="130"/>
      <c r="C113" s="131"/>
      <c r="D113" s="129"/>
    </row>
    <row r="114" spans="1:4" s="138" customFormat="1" ht="12.75">
      <c r="A114" s="129"/>
      <c r="B114" s="130"/>
      <c r="C114" s="131"/>
      <c r="D114" s="129"/>
    </row>
    <row r="115" spans="1:4" s="138" customFormat="1" ht="12.75">
      <c r="A115" s="129"/>
      <c r="B115" s="130"/>
      <c r="C115" s="131"/>
      <c r="D115" s="129"/>
    </row>
    <row r="116" spans="1:4" s="138" customFormat="1" ht="12.75">
      <c r="A116" s="129"/>
      <c r="B116" s="130"/>
      <c r="C116" s="131"/>
      <c r="D116" s="129"/>
    </row>
    <row r="117" spans="1:4" s="138" customFormat="1" ht="12.75">
      <c r="A117" s="129"/>
      <c r="B117" s="130"/>
      <c r="C117" s="131"/>
      <c r="D117" s="129"/>
    </row>
    <row r="118" spans="1:4" s="138" customFormat="1" ht="12.75">
      <c r="A118" s="129"/>
      <c r="B118" s="130"/>
      <c r="C118" s="131"/>
      <c r="D118" s="129"/>
    </row>
    <row r="119" spans="1:4" s="138" customFormat="1" ht="12.75">
      <c r="A119" s="129"/>
      <c r="B119" s="130"/>
      <c r="C119" s="131"/>
      <c r="D119" s="129"/>
    </row>
    <row r="120" spans="1:4" s="138" customFormat="1" ht="12.75">
      <c r="A120" s="129"/>
      <c r="B120" s="130"/>
      <c r="C120" s="131"/>
      <c r="D120" s="129"/>
    </row>
    <row r="121" spans="1:4" s="138" customFormat="1" ht="12.75">
      <c r="A121" s="129"/>
      <c r="B121" s="130"/>
      <c r="C121" s="131"/>
      <c r="D121" s="129"/>
    </row>
    <row r="122" spans="1:4" s="138" customFormat="1" ht="12.75">
      <c r="A122" s="129"/>
      <c r="B122" s="130"/>
      <c r="C122" s="131"/>
      <c r="D122" s="129"/>
    </row>
    <row r="123" spans="1:4" s="138" customFormat="1" ht="12.75">
      <c r="A123" s="129"/>
      <c r="B123" s="130"/>
      <c r="C123" s="131"/>
      <c r="D123" s="129"/>
    </row>
    <row r="124" spans="1:4" s="138" customFormat="1" ht="12.75">
      <c r="A124" s="129"/>
      <c r="B124" s="130"/>
      <c r="C124" s="131"/>
      <c r="D124" s="129"/>
    </row>
    <row r="125" spans="1:4" s="138" customFormat="1" ht="12.75">
      <c r="A125" s="129"/>
      <c r="B125" s="130"/>
      <c r="C125" s="131"/>
      <c r="D125" s="129"/>
    </row>
    <row r="126" spans="1:4" s="138" customFormat="1" ht="12.75">
      <c r="A126" s="129"/>
      <c r="B126" s="130"/>
      <c r="C126" s="131"/>
      <c r="D126" s="129"/>
    </row>
    <row r="127" spans="1:4" s="138" customFormat="1" ht="12.75">
      <c r="A127" s="129"/>
      <c r="B127" s="130"/>
      <c r="C127" s="131"/>
      <c r="D127" s="129"/>
    </row>
    <row r="128" spans="1:4" s="138" customFormat="1" ht="12.75">
      <c r="A128" s="129"/>
      <c r="B128" s="130"/>
      <c r="C128" s="131"/>
      <c r="D128" s="129"/>
    </row>
    <row r="129" spans="1:4" s="138" customFormat="1" ht="12.75">
      <c r="A129" s="129"/>
      <c r="B129" s="130"/>
      <c r="C129" s="131"/>
      <c r="D129" s="129"/>
    </row>
    <row r="130" spans="1:4" s="138" customFormat="1" ht="12.75">
      <c r="A130" s="129"/>
      <c r="B130" s="130"/>
      <c r="C130" s="131"/>
      <c r="D130" s="129"/>
    </row>
    <row r="131" spans="1:4" s="138" customFormat="1" ht="12.75">
      <c r="A131" s="129"/>
      <c r="B131" s="130"/>
      <c r="C131" s="131"/>
      <c r="D131" s="129"/>
    </row>
    <row r="132" spans="1:4" s="138" customFormat="1" ht="12.75">
      <c r="A132" s="129"/>
      <c r="B132" s="130"/>
      <c r="C132" s="131"/>
      <c r="D132" s="129"/>
    </row>
    <row r="133" spans="1:4" s="138" customFormat="1" ht="12.75">
      <c r="A133" s="129"/>
      <c r="B133" s="130"/>
      <c r="C133" s="131"/>
      <c r="D133" s="129"/>
    </row>
    <row r="134" spans="1:4" s="138" customFormat="1" ht="12.75">
      <c r="A134" s="129"/>
      <c r="B134" s="130"/>
      <c r="C134" s="131"/>
      <c r="D134" s="129"/>
    </row>
    <row r="135" spans="1:4" s="138" customFormat="1" ht="12.75">
      <c r="A135" s="129"/>
      <c r="B135" s="130"/>
      <c r="C135" s="131"/>
      <c r="D135" s="129"/>
    </row>
    <row r="136" spans="1:4" s="138" customFormat="1" ht="12.75">
      <c r="A136" s="129"/>
      <c r="B136" s="130"/>
      <c r="C136" s="131"/>
      <c r="D136" s="129"/>
    </row>
    <row r="137" spans="1:4" s="138" customFormat="1" ht="12.75">
      <c r="A137" s="129"/>
      <c r="B137" s="130"/>
      <c r="C137" s="131"/>
      <c r="D137" s="129"/>
    </row>
    <row r="138" spans="1:4" s="138" customFormat="1" ht="12.75">
      <c r="A138" s="129"/>
      <c r="B138" s="130"/>
      <c r="C138" s="131"/>
      <c r="D138" s="129"/>
    </row>
    <row r="139" spans="1:4" s="138" customFormat="1" ht="12.75">
      <c r="A139" s="129"/>
      <c r="B139" s="130"/>
      <c r="C139" s="131"/>
      <c r="D139" s="129"/>
    </row>
    <row r="140" spans="1:4" s="138" customFormat="1" ht="12.75">
      <c r="A140" s="129"/>
      <c r="B140" s="130"/>
      <c r="C140" s="131"/>
      <c r="D140" s="129"/>
    </row>
    <row r="141" spans="1:4" s="138" customFormat="1" ht="12.75">
      <c r="A141" s="129"/>
      <c r="B141" s="130"/>
      <c r="C141" s="131"/>
      <c r="D141" s="129"/>
    </row>
    <row r="142" spans="1:4" s="138" customFormat="1" ht="12.75">
      <c r="A142" s="129"/>
      <c r="B142" s="130"/>
      <c r="C142" s="131"/>
      <c r="D142" s="129"/>
    </row>
    <row r="143" spans="1:4" s="138" customFormat="1" ht="12.75">
      <c r="A143" s="129"/>
      <c r="B143" s="130"/>
      <c r="C143" s="131"/>
      <c r="D143" s="129"/>
    </row>
    <row r="144" spans="1:4" s="138" customFormat="1" ht="12.75">
      <c r="A144" s="129"/>
      <c r="B144" s="130"/>
      <c r="C144" s="131"/>
      <c r="D144" s="129"/>
    </row>
    <row r="145" spans="1:4" s="138" customFormat="1" ht="12.75">
      <c r="A145" s="129"/>
      <c r="B145" s="130"/>
      <c r="C145" s="131"/>
      <c r="D145" s="129"/>
    </row>
    <row r="146" spans="1:4" s="138" customFormat="1" ht="12.75">
      <c r="A146" s="129"/>
      <c r="B146" s="130"/>
      <c r="C146" s="131"/>
      <c r="D146" s="129"/>
    </row>
    <row r="147" spans="1:4" s="138" customFormat="1" ht="12.75">
      <c r="A147" s="129"/>
      <c r="B147" s="130"/>
      <c r="C147" s="131"/>
      <c r="D147" s="129"/>
    </row>
    <row r="148" spans="1:4" s="138" customFormat="1" ht="12.75">
      <c r="A148" s="129"/>
      <c r="B148" s="130"/>
      <c r="C148" s="131"/>
      <c r="D148" s="129"/>
    </row>
    <row r="149" spans="1:4" s="138" customFormat="1" ht="12.75">
      <c r="A149" s="129"/>
      <c r="B149" s="130"/>
      <c r="C149" s="131"/>
      <c r="D149" s="129"/>
    </row>
    <row r="150" spans="1:4" s="138" customFormat="1" ht="12.75">
      <c r="A150" s="129"/>
      <c r="B150" s="130"/>
      <c r="C150" s="131"/>
      <c r="D150" s="129"/>
    </row>
    <row r="151" spans="1:4" s="138" customFormat="1" ht="12.75">
      <c r="A151" s="129"/>
      <c r="B151" s="130"/>
      <c r="C151" s="131"/>
      <c r="D151" s="129"/>
    </row>
    <row r="152" spans="1:4" s="138" customFormat="1" ht="12.75">
      <c r="A152" s="129"/>
      <c r="B152" s="130"/>
      <c r="C152" s="131"/>
      <c r="D152" s="129"/>
    </row>
    <row r="153" spans="1:4" s="138" customFormat="1" ht="12.75">
      <c r="A153" s="129"/>
      <c r="B153" s="130"/>
      <c r="C153" s="131"/>
      <c r="D153" s="129"/>
    </row>
    <row r="154" spans="1:4" s="138" customFormat="1" ht="12.75">
      <c r="A154" s="129"/>
      <c r="B154" s="130"/>
      <c r="C154" s="131"/>
      <c r="D154" s="129"/>
    </row>
    <row r="155" spans="1:4" s="138" customFormat="1" ht="12.75">
      <c r="A155" s="129"/>
      <c r="B155" s="130"/>
      <c r="C155" s="131"/>
      <c r="D155" s="129"/>
    </row>
    <row r="156" spans="1:4" s="138" customFormat="1" ht="12.75">
      <c r="A156" s="129"/>
      <c r="B156" s="130"/>
      <c r="C156" s="131"/>
      <c r="D156" s="129"/>
    </row>
    <row r="157" spans="1:4" s="138" customFormat="1" ht="12.75">
      <c r="A157" s="129"/>
      <c r="B157" s="130"/>
      <c r="C157" s="131"/>
      <c r="D157" s="129"/>
    </row>
    <row r="158" spans="1:4" s="138" customFormat="1" ht="12.75">
      <c r="A158" s="129"/>
      <c r="B158" s="130"/>
      <c r="C158" s="131"/>
      <c r="D158" s="129"/>
    </row>
    <row r="159" spans="1:4" s="138" customFormat="1" ht="12.75">
      <c r="A159" s="129"/>
      <c r="B159" s="130"/>
      <c r="C159" s="131"/>
      <c r="D159" s="129"/>
    </row>
    <row r="160" spans="1:4" s="138" customFormat="1" ht="12.75">
      <c r="A160" s="129"/>
      <c r="B160" s="130"/>
      <c r="C160" s="131"/>
      <c r="D160" s="129"/>
    </row>
    <row r="161" spans="1:4" s="138" customFormat="1" ht="12.75">
      <c r="A161" s="129"/>
      <c r="B161" s="130"/>
      <c r="C161" s="131"/>
      <c r="D161" s="129"/>
    </row>
    <row r="162" spans="1:4" s="138" customFormat="1" ht="12.75">
      <c r="A162" s="129"/>
      <c r="B162" s="130"/>
      <c r="C162" s="131"/>
      <c r="D162" s="129"/>
    </row>
    <row r="163" spans="1:4" s="138" customFormat="1" ht="12.75">
      <c r="A163" s="129"/>
      <c r="B163" s="130"/>
      <c r="C163" s="131"/>
      <c r="D163" s="129"/>
    </row>
    <row r="164" spans="1:4" s="138" customFormat="1" ht="12.75">
      <c r="A164" s="129"/>
      <c r="B164" s="130"/>
      <c r="C164" s="131"/>
      <c r="D164" s="129"/>
    </row>
    <row r="165" spans="1:4" s="138" customFormat="1" ht="12.75">
      <c r="A165" s="129"/>
      <c r="B165" s="130"/>
      <c r="C165" s="131"/>
      <c r="D165" s="129"/>
    </row>
    <row r="166" spans="1:4" s="138" customFormat="1" ht="12.75">
      <c r="A166" s="129"/>
      <c r="B166" s="130"/>
      <c r="C166" s="131"/>
      <c r="D166" s="129"/>
    </row>
    <row r="167" spans="1:4" s="138" customFormat="1" ht="12.75">
      <c r="A167" s="129"/>
      <c r="B167" s="130"/>
      <c r="C167" s="131"/>
      <c r="D167" s="129"/>
    </row>
    <row r="168" spans="1:4" s="138" customFormat="1" ht="12.75">
      <c r="A168" s="129"/>
      <c r="B168" s="130"/>
      <c r="C168" s="131"/>
      <c r="D168" s="129"/>
    </row>
    <row r="169" spans="1:4" s="138" customFormat="1" ht="12.75">
      <c r="A169" s="129"/>
      <c r="B169" s="130"/>
      <c r="C169" s="131"/>
      <c r="D169" s="129"/>
    </row>
    <row r="170" spans="1:4" s="138" customFormat="1" ht="12.75">
      <c r="A170" s="129"/>
      <c r="B170" s="130"/>
      <c r="C170" s="131"/>
      <c r="D170" s="129"/>
    </row>
    <row r="171" spans="1:4" s="138" customFormat="1" ht="12.75">
      <c r="A171" s="129"/>
      <c r="B171" s="130"/>
      <c r="C171" s="131"/>
      <c r="D171" s="129"/>
    </row>
    <row r="172" spans="1:4" s="138" customFormat="1" ht="12.75">
      <c r="A172" s="129"/>
      <c r="B172" s="130"/>
      <c r="C172" s="131"/>
      <c r="D172" s="129"/>
    </row>
    <row r="173" spans="1:4" s="138" customFormat="1" ht="12.75">
      <c r="A173" s="129"/>
      <c r="B173" s="130"/>
      <c r="C173" s="131"/>
      <c r="D173" s="129"/>
    </row>
    <row r="174" spans="1:4" s="138" customFormat="1" ht="12.75">
      <c r="A174" s="129"/>
      <c r="B174" s="130"/>
      <c r="C174" s="131"/>
      <c r="D174" s="129"/>
    </row>
    <row r="175" spans="1:4" s="138" customFormat="1" ht="12.75">
      <c r="A175" s="129"/>
      <c r="B175" s="130"/>
      <c r="C175" s="131"/>
      <c r="D175" s="129"/>
    </row>
    <row r="176" spans="1:4" s="138" customFormat="1" ht="12.75">
      <c r="A176" s="129"/>
      <c r="B176" s="130"/>
      <c r="C176" s="131"/>
      <c r="D176" s="129"/>
    </row>
    <row r="177" spans="1:4" s="138" customFormat="1" ht="12.75">
      <c r="A177" s="129"/>
      <c r="B177" s="130"/>
      <c r="C177" s="131"/>
      <c r="D177" s="129"/>
    </row>
    <row r="178" spans="1:4" s="138" customFormat="1" ht="12.75">
      <c r="A178" s="129"/>
      <c r="B178" s="130"/>
      <c r="C178" s="131"/>
      <c r="D178" s="129"/>
    </row>
    <row r="179" spans="1:4" s="138" customFormat="1" ht="12.75">
      <c r="A179" s="129"/>
      <c r="B179" s="130"/>
      <c r="C179" s="131"/>
      <c r="D179" s="129"/>
    </row>
    <row r="180" spans="1:4" s="138" customFormat="1" ht="12.75">
      <c r="A180" s="129"/>
      <c r="B180" s="130"/>
      <c r="C180" s="131"/>
      <c r="D180" s="129"/>
    </row>
    <row r="181" spans="1:4" s="138" customFormat="1" ht="12.75">
      <c r="A181" s="129"/>
      <c r="B181" s="130"/>
      <c r="C181" s="131"/>
      <c r="D181" s="129"/>
    </row>
    <row r="182" spans="1:4" s="138" customFormat="1" ht="12.75">
      <c r="A182" s="129"/>
      <c r="B182" s="130"/>
      <c r="C182" s="131"/>
      <c r="D182" s="129"/>
    </row>
    <row r="183" spans="1:4" s="138" customFormat="1" ht="12.75">
      <c r="A183" s="129"/>
      <c r="B183" s="130"/>
      <c r="C183" s="131"/>
      <c r="D183" s="129"/>
    </row>
    <row r="184" spans="1:4" s="138" customFormat="1" ht="12.75">
      <c r="A184" s="129"/>
      <c r="B184" s="130"/>
      <c r="C184" s="131"/>
      <c r="D184" s="129"/>
    </row>
    <row r="185" spans="1:4" s="138" customFormat="1" ht="12.75">
      <c r="A185" s="129"/>
      <c r="B185" s="130"/>
      <c r="C185" s="131"/>
      <c r="D185" s="129"/>
    </row>
    <row r="186" spans="1:4" s="138" customFormat="1" ht="12.75">
      <c r="A186" s="129"/>
      <c r="B186" s="130"/>
      <c r="C186" s="131"/>
      <c r="D186" s="129"/>
    </row>
    <row r="187" spans="1:4" s="138" customFormat="1" ht="12.75">
      <c r="A187" s="129"/>
      <c r="B187" s="130"/>
      <c r="C187" s="131"/>
      <c r="D187" s="129"/>
    </row>
    <row r="188" spans="1:4" s="138" customFormat="1" ht="12.75">
      <c r="A188" s="129"/>
      <c r="B188" s="130"/>
      <c r="C188" s="131"/>
      <c r="D188" s="129"/>
    </row>
    <row r="189" spans="1:4" s="138" customFormat="1" ht="12.75">
      <c r="A189" s="129"/>
      <c r="B189" s="130"/>
      <c r="C189" s="131"/>
      <c r="D189" s="129"/>
    </row>
    <row r="190" spans="1:4" s="138" customFormat="1" ht="12.75">
      <c r="A190" s="129"/>
      <c r="B190" s="130"/>
      <c r="C190" s="131"/>
      <c r="D190" s="129"/>
    </row>
    <row r="191" spans="1:4" s="138" customFormat="1" ht="12.75">
      <c r="A191" s="129"/>
      <c r="B191" s="130"/>
      <c r="C191" s="131"/>
      <c r="D191" s="129"/>
    </row>
    <row r="192" spans="1:4" s="138" customFormat="1" ht="12.75">
      <c r="A192" s="129"/>
      <c r="B192" s="130"/>
      <c r="C192" s="131"/>
      <c r="D192" s="129"/>
    </row>
    <row r="193" spans="1:4" s="138" customFormat="1" ht="12.75">
      <c r="A193" s="129"/>
      <c r="B193" s="130"/>
      <c r="C193" s="131"/>
      <c r="D193" s="129"/>
    </row>
    <row r="194" spans="1:4" s="138" customFormat="1" ht="12.75">
      <c r="A194" s="129"/>
      <c r="B194" s="130"/>
      <c r="C194" s="131"/>
      <c r="D194" s="129"/>
    </row>
    <row r="195" spans="1:4" s="138" customFormat="1" ht="12.75">
      <c r="A195" s="129"/>
      <c r="B195" s="130"/>
      <c r="C195" s="131"/>
      <c r="D195" s="129"/>
    </row>
    <row r="196" spans="1:4" s="138" customFormat="1" ht="12.75">
      <c r="A196" s="129"/>
      <c r="B196" s="130"/>
      <c r="C196" s="131"/>
      <c r="D196" s="129"/>
    </row>
    <row r="197" spans="1:4" s="138" customFormat="1" ht="12.75">
      <c r="A197" s="129"/>
      <c r="B197" s="130"/>
      <c r="C197" s="131"/>
      <c r="D197" s="129"/>
    </row>
    <row r="198" spans="1:4" s="138" customFormat="1" ht="12.75">
      <c r="A198" s="129"/>
      <c r="B198" s="130"/>
      <c r="C198" s="131"/>
      <c r="D198" s="129"/>
    </row>
    <row r="199" spans="1:4" s="138" customFormat="1" ht="12.75">
      <c r="A199" s="129"/>
      <c r="B199" s="130"/>
      <c r="C199" s="131"/>
      <c r="D199" s="129"/>
    </row>
    <row r="200" spans="1:4" s="138" customFormat="1" ht="12.75">
      <c r="A200" s="129"/>
      <c r="B200" s="130"/>
      <c r="C200" s="131"/>
      <c r="D200" s="129"/>
    </row>
    <row r="201" spans="1:4" s="138" customFormat="1" ht="12.75">
      <c r="A201" s="129"/>
      <c r="B201" s="130"/>
      <c r="C201" s="131"/>
      <c r="D201" s="129"/>
    </row>
    <row r="202" spans="1:4" s="138" customFormat="1" ht="12.75">
      <c r="A202" s="129"/>
      <c r="B202" s="130"/>
      <c r="C202" s="131"/>
      <c r="D202" s="129"/>
    </row>
    <row r="203" spans="1:4" s="138" customFormat="1" ht="12.75">
      <c r="A203" s="129"/>
      <c r="B203" s="130"/>
      <c r="C203" s="131"/>
      <c r="D203" s="129"/>
    </row>
    <row r="204" spans="1:7" s="138" customFormat="1" ht="12.75">
      <c r="A204" s="129"/>
      <c r="B204" s="130"/>
      <c r="C204" s="131"/>
      <c r="D204" s="129"/>
      <c r="E204" s="132"/>
      <c r="F204" s="132"/>
      <c r="G204" s="150"/>
    </row>
    <row r="205" spans="1:7" s="138" customFormat="1" ht="12.75">
      <c r="A205" s="129"/>
      <c r="B205" s="130"/>
      <c r="C205" s="131"/>
      <c r="D205" s="129"/>
      <c r="E205" s="132"/>
      <c r="F205" s="132"/>
      <c r="G205" s="151"/>
    </row>
    <row r="206" spans="1:7" s="138" customFormat="1" ht="12.75">
      <c r="A206" s="129"/>
      <c r="B206" s="130"/>
      <c r="C206" s="131"/>
      <c r="D206" s="129"/>
      <c r="E206" s="132"/>
      <c r="F206" s="132"/>
      <c r="G206" s="150"/>
    </row>
    <row r="207" spans="1:7" s="138" customFormat="1" ht="12.75">
      <c r="A207" s="129"/>
      <c r="B207" s="130"/>
      <c r="C207" s="131"/>
      <c r="D207" s="129"/>
      <c r="E207" s="132"/>
      <c r="F207" s="132"/>
      <c r="G207" s="151"/>
    </row>
    <row r="208" spans="1:6" s="138" customFormat="1" ht="12.75">
      <c r="A208" s="129"/>
      <c r="B208" s="130"/>
      <c r="C208" s="131"/>
      <c r="D208" s="129"/>
      <c r="E208" s="132"/>
      <c r="F208" s="132"/>
    </row>
    <row r="209" spans="1:6" s="138" customFormat="1" ht="12.75">
      <c r="A209" s="129"/>
      <c r="B209" s="130"/>
      <c r="C209" s="131"/>
      <c r="D209" s="129"/>
      <c r="E209" s="132"/>
      <c r="F209" s="132"/>
    </row>
    <row r="210" spans="1:6" s="138" customFormat="1" ht="12.75">
      <c r="A210" s="129"/>
      <c r="B210" s="130"/>
      <c r="C210" s="131"/>
      <c r="D210" s="129"/>
      <c r="E210" s="132"/>
      <c r="F210" s="132"/>
    </row>
    <row r="211" spans="1:6" s="138" customFormat="1" ht="12.75">
      <c r="A211" s="129"/>
      <c r="B211" s="130"/>
      <c r="C211" s="131"/>
      <c r="D211" s="129"/>
      <c r="E211" s="132"/>
      <c r="F211" s="132"/>
    </row>
    <row r="212" spans="1:6" s="138" customFormat="1" ht="12.75">
      <c r="A212" s="129"/>
      <c r="B212" s="130"/>
      <c r="C212" s="131"/>
      <c r="D212" s="129"/>
      <c r="E212" s="132"/>
      <c r="F212" s="132"/>
    </row>
    <row r="213" spans="1:6" s="138" customFormat="1" ht="12.75">
      <c r="A213" s="129"/>
      <c r="B213" s="130"/>
      <c r="C213" s="131"/>
      <c r="D213" s="129"/>
      <c r="E213" s="132"/>
      <c r="F213" s="132"/>
    </row>
    <row r="214" spans="1:6" s="138" customFormat="1" ht="12.75">
      <c r="A214" s="129"/>
      <c r="B214" s="130"/>
      <c r="C214" s="131"/>
      <c r="D214" s="129"/>
      <c r="E214" s="132"/>
      <c r="F214" s="132"/>
    </row>
    <row r="215" spans="1:6" s="138" customFormat="1" ht="12.75">
      <c r="A215" s="129"/>
      <c r="B215" s="130"/>
      <c r="C215" s="131"/>
      <c r="D215" s="129"/>
      <c r="E215" s="132"/>
      <c r="F215" s="132"/>
    </row>
    <row r="216" spans="1:6" s="138" customFormat="1" ht="12.75">
      <c r="A216" s="129"/>
      <c r="B216" s="130"/>
      <c r="C216" s="131"/>
      <c r="D216" s="129"/>
      <c r="E216" s="132"/>
      <c r="F216" s="132"/>
    </row>
    <row r="217" spans="1:6" s="138" customFormat="1" ht="12.75">
      <c r="A217" s="129"/>
      <c r="B217" s="130"/>
      <c r="C217" s="131"/>
      <c r="D217" s="129"/>
      <c r="E217" s="132"/>
      <c r="F217" s="132"/>
    </row>
    <row r="218" spans="1:6" s="138" customFormat="1" ht="12.75">
      <c r="A218" s="129"/>
      <c r="B218" s="130"/>
      <c r="C218" s="131"/>
      <c r="D218" s="129"/>
      <c r="E218" s="132"/>
      <c r="F218" s="132"/>
    </row>
    <row r="219" spans="1:6" s="138" customFormat="1" ht="12.75">
      <c r="A219" s="129"/>
      <c r="B219" s="130"/>
      <c r="C219" s="131"/>
      <c r="D219" s="129"/>
      <c r="E219" s="132"/>
      <c r="F219" s="132"/>
    </row>
    <row r="220" spans="1:6" s="138" customFormat="1" ht="12.75">
      <c r="A220" s="129"/>
      <c r="B220" s="130"/>
      <c r="C220" s="131"/>
      <c r="D220" s="129"/>
      <c r="E220" s="132"/>
      <c r="F220" s="132"/>
    </row>
    <row r="221" spans="1:6" s="138" customFormat="1" ht="12.75">
      <c r="A221" s="129"/>
      <c r="B221" s="130"/>
      <c r="C221" s="131"/>
      <c r="D221" s="129"/>
      <c r="E221" s="132"/>
      <c r="F221" s="132"/>
    </row>
    <row r="222" spans="1:6" s="138" customFormat="1" ht="12.75">
      <c r="A222" s="129"/>
      <c r="B222" s="130"/>
      <c r="C222" s="131"/>
      <c r="D222" s="129"/>
      <c r="E222" s="132"/>
      <c r="F222" s="132"/>
    </row>
    <row r="223" spans="1:6" s="138" customFormat="1" ht="12.75">
      <c r="A223" s="129"/>
      <c r="B223" s="130"/>
      <c r="C223" s="131"/>
      <c r="D223" s="129"/>
      <c r="E223" s="132"/>
      <c r="F223" s="132"/>
    </row>
    <row r="224" spans="1:6" s="138" customFormat="1" ht="12.75">
      <c r="A224" s="129"/>
      <c r="B224" s="130"/>
      <c r="C224" s="131"/>
      <c r="D224" s="129"/>
      <c r="E224" s="132"/>
      <c r="F224" s="132"/>
    </row>
    <row r="225" spans="1:6" s="138" customFormat="1" ht="12.75">
      <c r="A225" s="129"/>
      <c r="B225" s="130"/>
      <c r="C225" s="131"/>
      <c r="D225" s="129"/>
      <c r="E225" s="132"/>
      <c r="F225" s="132"/>
    </row>
    <row r="226" spans="1:6" s="138" customFormat="1" ht="12.75">
      <c r="A226" s="129"/>
      <c r="B226" s="130"/>
      <c r="C226" s="131"/>
      <c r="D226" s="129"/>
      <c r="E226" s="132"/>
      <c r="F226" s="132"/>
    </row>
    <row r="227" spans="1:6" s="138" customFormat="1" ht="12.75">
      <c r="A227" s="129"/>
      <c r="B227" s="130"/>
      <c r="C227" s="131"/>
      <c r="D227" s="129"/>
      <c r="E227" s="132"/>
      <c r="F227" s="132"/>
    </row>
    <row r="228" spans="1:6" s="138" customFormat="1" ht="12.75">
      <c r="A228" s="129"/>
      <c r="B228" s="130"/>
      <c r="C228" s="131"/>
      <c r="D228" s="129"/>
      <c r="E228" s="132"/>
      <c r="F228" s="132"/>
    </row>
    <row r="229" spans="1:6" s="138" customFormat="1" ht="12.75">
      <c r="A229" s="129"/>
      <c r="B229" s="130"/>
      <c r="C229" s="131"/>
      <c r="D229" s="129"/>
      <c r="E229" s="132"/>
      <c r="F229" s="132"/>
    </row>
    <row r="230" spans="1:6" s="138" customFormat="1" ht="12.75">
      <c r="A230" s="129"/>
      <c r="B230" s="130"/>
      <c r="C230" s="131"/>
      <c r="D230" s="129"/>
      <c r="E230" s="132"/>
      <c r="F230" s="132"/>
    </row>
    <row r="231" spans="1:6" s="138" customFormat="1" ht="12.75">
      <c r="A231" s="129"/>
      <c r="B231" s="130"/>
      <c r="C231" s="131"/>
      <c r="D231" s="129"/>
      <c r="E231" s="132"/>
      <c r="F231" s="132"/>
    </row>
    <row r="232" spans="1:6" s="138" customFormat="1" ht="12.75">
      <c r="A232" s="129"/>
      <c r="B232" s="130"/>
      <c r="C232" s="131"/>
      <c r="D232" s="129"/>
      <c r="E232" s="132"/>
      <c r="F232" s="132"/>
    </row>
    <row r="233" spans="1:6" s="138" customFormat="1" ht="12.75">
      <c r="A233" s="129"/>
      <c r="B233" s="130"/>
      <c r="C233" s="131"/>
      <c r="D233" s="129"/>
      <c r="E233" s="132"/>
      <c r="F233" s="132"/>
    </row>
    <row r="234" spans="1:6" s="138" customFormat="1" ht="12.75">
      <c r="A234" s="129"/>
      <c r="B234" s="130"/>
      <c r="C234" s="131"/>
      <c r="D234" s="129"/>
      <c r="E234" s="132"/>
      <c r="F234" s="132"/>
    </row>
    <row r="235" spans="1:6" s="138" customFormat="1" ht="12.75">
      <c r="A235" s="129"/>
      <c r="B235" s="130"/>
      <c r="C235" s="131"/>
      <c r="D235" s="129"/>
      <c r="E235" s="132"/>
      <c r="F235" s="132"/>
    </row>
    <row r="236" spans="1:6" s="138" customFormat="1" ht="12.75">
      <c r="A236" s="129"/>
      <c r="B236" s="130"/>
      <c r="C236" s="131"/>
      <c r="D236" s="129"/>
      <c r="E236" s="132"/>
      <c r="F236" s="132"/>
    </row>
    <row r="237" spans="1:6" s="138" customFormat="1" ht="12.75">
      <c r="A237" s="129"/>
      <c r="B237" s="130"/>
      <c r="C237" s="131"/>
      <c r="D237" s="129"/>
      <c r="E237" s="132"/>
      <c r="F237" s="132"/>
    </row>
    <row r="238" spans="1:6" s="138" customFormat="1" ht="12.75">
      <c r="A238" s="129"/>
      <c r="B238" s="130"/>
      <c r="C238" s="131"/>
      <c r="D238" s="129"/>
      <c r="E238" s="132"/>
      <c r="F238" s="132"/>
    </row>
    <row r="239" spans="1:6" s="138" customFormat="1" ht="12.75">
      <c r="A239" s="129"/>
      <c r="B239" s="130"/>
      <c r="C239" s="131"/>
      <c r="D239" s="129"/>
      <c r="E239" s="132"/>
      <c r="F239" s="132"/>
    </row>
    <row r="240" spans="1:6" s="138" customFormat="1" ht="12.75">
      <c r="A240" s="129"/>
      <c r="B240" s="130"/>
      <c r="C240" s="131"/>
      <c r="D240" s="129"/>
      <c r="E240" s="132"/>
      <c r="F240" s="132"/>
    </row>
    <row r="241" spans="1:6" s="138" customFormat="1" ht="12.75">
      <c r="A241" s="129"/>
      <c r="B241" s="130"/>
      <c r="C241" s="131"/>
      <c r="D241" s="129"/>
      <c r="E241" s="132"/>
      <c r="F241" s="132"/>
    </row>
    <row r="242" spans="1:6" s="138" customFormat="1" ht="12.75">
      <c r="A242" s="129"/>
      <c r="B242" s="130"/>
      <c r="C242" s="131"/>
      <c r="D242" s="129"/>
      <c r="E242" s="132"/>
      <c r="F242" s="132"/>
    </row>
    <row r="243" spans="1:6" s="138" customFormat="1" ht="12.75">
      <c r="A243" s="129"/>
      <c r="B243" s="130"/>
      <c r="C243" s="131"/>
      <c r="D243" s="129"/>
      <c r="E243" s="132"/>
      <c r="F243" s="132"/>
    </row>
    <row r="244" spans="1:6" s="138" customFormat="1" ht="12.75">
      <c r="A244" s="129"/>
      <c r="B244" s="130"/>
      <c r="C244" s="131"/>
      <c r="D244" s="129"/>
      <c r="E244" s="132"/>
      <c r="F244" s="132"/>
    </row>
    <row r="245" spans="1:6" s="138" customFormat="1" ht="12.75">
      <c r="A245" s="129"/>
      <c r="B245" s="130"/>
      <c r="C245" s="131"/>
      <c r="D245" s="129"/>
      <c r="E245" s="132"/>
      <c r="F245" s="132"/>
    </row>
    <row r="246" spans="1:6" s="138" customFormat="1" ht="12.75">
      <c r="A246" s="129"/>
      <c r="B246" s="130"/>
      <c r="C246" s="131"/>
      <c r="D246" s="129"/>
      <c r="E246" s="132"/>
      <c r="F246" s="132"/>
    </row>
    <row r="247" spans="1:6" s="138" customFormat="1" ht="12.75">
      <c r="A247" s="129"/>
      <c r="B247" s="130"/>
      <c r="C247" s="131"/>
      <c r="D247" s="129"/>
      <c r="E247" s="132"/>
      <c r="F247" s="132"/>
    </row>
    <row r="248" spans="1:6" s="138" customFormat="1" ht="12.75">
      <c r="A248" s="129"/>
      <c r="B248" s="130"/>
      <c r="C248" s="131"/>
      <c r="D248" s="129"/>
      <c r="E248" s="132"/>
      <c r="F248" s="132"/>
    </row>
    <row r="249" spans="1:6" s="138" customFormat="1" ht="12.75">
      <c r="A249" s="129"/>
      <c r="B249" s="130"/>
      <c r="C249" s="131"/>
      <c r="D249" s="129"/>
      <c r="E249" s="132"/>
      <c r="F249" s="132"/>
    </row>
    <row r="250" spans="1:6" s="138" customFormat="1" ht="12.75">
      <c r="A250" s="129"/>
      <c r="B250" s="130"/>
      <c r="C250" s="131"/>
      <c r="D250" s="129"/>
      <c r="E250" s="132"/>
      <c r="F250" s="132"/>
    </row>
    <row r="251" spans="1:6" s="138" customFormat="1" ht="12.75">
      <c r="A251" s="129"/>
      <c r="B251" s="130"/>
      <c r="C251" s="131"/>
      <c r="D251" s="129"/>
      <c r="E251" s="132"/>
      <c r="F251" s="132"/>
    </row>
    <row r="252" spans="1:6" s="138" customFormat="1" ht="12.75">
      <c r="A252" s="129"/>
      <c r="B252" s="130"/>
      <c r="C252" s="131"/>
      <c r="D252" s="129"/>
      <c r="E252" s="132"/>
      <c r="F252" s="132"/>
    </row>
    <row r="253" spans="1:6" s="138" customFormat="1" ht="12.75">
      <c r="A253" s="129"/>
      <c r="B253" s="130"/>
      <c r="C253" s="131"/>
      <c r="D253" s="129"/>
      <c r="E253" s="132"/>
      <c r="F253" s="132"/>
    </row>
    <row r="254" spans="1:6" s="138" customFormat="1" ht="12.75">
      <c r="A254" s="129"/>
      <c r="B254" s="130"/>
      <c r="C254" s="131"/>
      <c r="D254" s="129"/>
      <c r="E254" s="132"/>
      <c r="F254" s="132"/>
    </row>
    <row r="255" spans="1:6" s="138" customFormat="1" ht="12.75">
      <c r="A255" s="129"/>
      <c r="B255" s="130"/>
      <c r="C255" s="131"/>
      <c r="D255" s="129"/>
      <c r="E255" s="132"/>
      <c r="F255" s="132"/>
    </row>
    <row r="256" spans="1:6" s="138" customFormat="1" ht="12.75">
      <c r="A256" s="129"/>
      <c r="B256" s="130"/>
      <c r="C256" s="131"/>
      <c r="D256" s="129"/>
      <c r="E256" s="132"/>
      <c r="F256" s="132"/>
    </row>
    <row r="257" spans="1:6" s="138" customFormat="1" ht="12.75">
      <c r="A257" s="129"/>
      <c r="B257" s="130"/>
      <c r="C257" s="131"/>
      <c r="D257" s="129"/>
      <c r="E257" s="132"/>
      <c r="F257" s="132"/>
    </row>
    <row r="258" spans="1:6" s="138" customFormat="1" ht="12.75">
      <c r="A258" s="129"/>
      <c r="B258" s="130"/>
      <c r="C258" s="131"/>
      <c r="D258" s="129"/>
      <c r="E258" s="132"/>
      <c r="F258" s="132"/>
    </row>
    <row r="259" spans="1:6" s="138" customFormat="1" ht="12.75">
      <c r="A259" s="129"/>
      <c r="B259" s="130"/>
      <c r="C259" s="131"/>
      <c r="D259" s="129"/>
      <c r="E259" s="132"/>
      <c r="F259" s="132"/>
    </row>
    <row r="260" spans="1:6" s="138" customFormat="1" ht="12.75">
      <c r="A260" s="129"/>
      <c r="B260" s="130"/>
      <c r="C260" s="131"/>
      <c r="D260" s="129"/>
      <c r="E260" s="132"/>
      <c r="F260" s="132"/>
    </row>
    <row r="261" spans="1:6" s="138" customFormat="1" ht="12.75">
      <c r="A261" s="129"/>
      <c r="B261" s="130"/>
      <c r="C261" s="131"/>
      <c r="D261" s="129"/>
      <c r="E261" s="132"/>
      <c r="F261" s="132"/>
    </row>
  </sheetData>
  <mergeCells count="2">
    <mergeCell ref="A3:E3"/>
    <mergeCell ref="A16:D16"/>
  </mergeCells>
  <printOptions/>
  <pageMargins left="0.5905511811023623" right="0.3937007874015748" top="0.7874015748031497" bottom="0.7874015748031497" header="0.5118110236220472" footer="0.5118110236220472"/>
  <pageSetup horizontalDpi="300" verticalDpi="300" orientation="portrait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UM</dc:creator>
  <cp:keywords/>
  <dc:description/>
  <cp:lastModifiedBy>UM</cp:lastModifiedBy>
  <cp:lastPrinted>2005-03-22T11:59:36Z</cp:lastPrinted>
  <dcterms:created xsi:type="dcterms:W3CDTF">2004-12-16T11:08:29Z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